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Рейтинг" sheetId="1" r:id="rId1"/>
  </sheets>
  <definedNames>
    <definedName name="_xlfn.IFERROR" hidden="1">#NAME?</definedName>
    <definedName name="_xlnm._FilterDatabase" localSheetId="0" hidden="1">'Рейтинг'!$A$2:$X$87</definedName>
    <definedName name="_xlnm.Print_Area" localSheetId="0">'Рейтинг'!$A$1:$X$87</definedName>
  </definedNames>
  <calcPr fullCalcOnLoad="1"/>
</workbook>
</file>

<file path=xl/sharedStrings.xml><?xml version="1.0" encoding="utf-8"?>
<sst xmlns="http://schemas.openxmlformats.org/spreadsheetml/2006/main" count="115" uniqueCount="109">
  <si>
    <t>Наименование                                                          региона Российская Федерация</t>
  </si>
  <si>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</si>
  <si>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</si>
  <si>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</si>
  <si>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</si>
  <si>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</si>
  <si>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</si>
  <si>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</si>
  <si>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Общая численность населения Российской Федерации в возрасте от 6 лет, проживающего на территории субъекта Российской Федерации</t>
  </si>
  <si>
    <t>Население, зарегистрированное в электронной базе данных, относящихся к реализации комплекса ГТО</t>
  </si>
  <si>
    <t xml:space="preserve">Доля населения, зарегистрированного в электронной базе данных, от общей численности населения в возрасте от 6 лет, проживающего на территории субъекта Российской Федерации </t>
  </si>
  <si>
    <t>Баллы</t>
  </si>
  <si>
    <t>Население, принявшее участие в выполнении нормативов испытаний (тестов) комплекса ГТО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</si>
  <si>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субъекта Российской Федерации зарегистрированного в электронной базе данных</t>
  </si>
  <si>
    <t>Доля населения, принявшего участие в выполнении нормативов испытаний (тестов) комплекса ГТО, от численности населения проживающего на территории субъекта Российской Федерации в возрасте от 6 лет</t>
  </si>
  <si>
    <t>Общее количество знаков</t>
  </si>
  <si>
    <t>Доля населения, выполнившего нормативы испытаний (тестов) комплекса ГТО на знаки отличия, от общей численности населения проживающего на территории субъекта Российской Федерации в возрасте от 6 лет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</si>
  <si>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</si>
  <si>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</si>
  <si>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</si>
  <si>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Доля населения, проживающего на территории субъекта Российской Федерации, в возрасте от 6 лет, приходящегося на одну ставку штатного расписания центров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</si>
  <si>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</t>
  </si>
  <si>
    <t>ВСЕГО БАЛЛОВ</t>
  </si>
  <si>
    <t>Место в рейтинге</t>
  </si>
  <si>
    <t>Тюменская область</t>
  </si>
  <si>
    <t>Белгородская область</t>
  </si>
  <si>
    <t>Липецкая область</t>
  </si>
  <si>
    <t>Псковская область</t>
  </si>
  <si>
    <t>Краснодарский край</t>
  </si>
  <si>
    <t>Республика Татарстан</t>
  </si>
  <si>
    <t>Пензенская область</t>
  </si>
  <si>
    <t>Курганская область</t>
  </si>
  <si>
    <t>Ханты-Мансийский АО</t>
  </si>
  <si>
    <t>Кабардино-Балкарская Республика</t>
  </si>
  <si>
    <t>Костромская область</t>
  </si>
  <si>
    <t>Кемеровская область</t>
  </si>
  <si>
    <t>Хабаровский край</t>
  </si>
  <si>
    <t>Рязанская область</t>
  </si>
  <si>
    <t>г.Санкт-Петербург</t>
  </si>
  <si>
    <t>Новгородская область</t>
  </si>
  <si>
    <t>Воронежская область</t>
  </si>
  <si>
    <t>Республика Коми</t>
  </si>
  <si>
    <t>Ивановская область</t>
  </si>
  <si>
    <t>Ямало-Ненецкий АО</t>
  </si>
  <si>
    <t>Ростовская область</t>
  </si>
  <si>
    <t>Свердловская область</t>
  </si>
  <si>
    <t>Удмуртская Республика</t>
  </si>
  <si>
    <t>Амурская область</t>
  </si>
  <si>
    <t>Чукотский автономный округ</t>
  </si>
  <si>
    <t>Тверская область</t>
  </si>
  <si>
    <t>Чувашская Республика</t>
  </si>
  <si>
    <t>г.Москва</t>
  </si>
  <si>
    <t>Московская область</t>
  </si>
  <si>
    <t>Красноярский край</t>
  </si>
  <si>
    <t>Курская область</t>
  </si>
  <si>
    <t>Республика Тыва</t>
  </si>
  <si>
    <t>Тамбовская область</t>
  </si>
  <si>
    <t>Челябинская область</t>
  </si>
  <si>
    <t>Республика Башкортостан</t>
  </si>
  <si>
    <t>Кировская область</t>
  </si>
  <si>
    <t>Республика Мордовия</t>
  </si>
  <si>
    <t>Смоленская область</t>
  </si>
  <si>
    <t>Карачаево-Черкесская Республика</t>
  </si>
  <si>
    <t>Пермский край</t>
  </si>
  <si>
    <t>Вологодская область</t>
  </si>
  <si>
    <t>Калужская область</t>
  </si>
  <si>
    <t>Республика Бурятия</t>
  </si>
  <si>
    <t>Тульская область</t>
  </si>
  <si>
    <t>Камчатский край</t>
  </si>
  <si>
    <t>Новосибирская область</t>
  </si>
  <si>
    <t>Самарская область</t>
  </si>
  <si>
    <t>Сахалинская область</t>
  </si>
  <si>
    <t>Саратовская область</t>
  </si>
  <si>
    <t>Приморский край</t>
  </si>
  <si>
    <t>Ставропольский край</t>
  </si>
  <si>
    <t>Республика Карелия</t>
  </si>
  <si>
    <t>Республика Саха (Якутия)</t>
  </si>
  <si>
    <t>Иркутская область</t>
  </si>
  <si>
    <t>Брянская область</t>
  </si>
  <si>
    <t>Республика Адыгея</t>
  </si>
  <si>
    <t>Ленинградская область</t>
  </si>
  <si>
    <t>Владимирская область</t>
  </si>
  <si>
    <t>Калининградская область</t>
  </si>
  <si>
    <t xml:space="preserve">Республика Калмыкия </t>
  </si>
  <si>
    <t>Еврейская автономная область</t>
  </si>
  <si>
    <t>Забайкальский край</t>
  </si>
  <si>
    <t>Томская область</t>
  </si>
  <si>
    <t>Республика Дагестан</t>
  </si>
  <si>
    <t>Республика Марий Эл</t>
  </si>
  <si>
    <t>Нижегородская область</t>
  </si>
  <si>
    <t>Ульяновская область</t>
  </si>
  <si>
    <t>Ненецкий автономный округ</t>
  </si>
  <si>
    <t>Чеченская Республика</t>
  </si>
  <si>
    <t xml:space="preserve">Республика Крым </t>
  </si>
  <si>
    <t>Республика Северная Осетия-Алания</t>
  </si>
  <si>
    <t>Оренбургская область</t>
  </si>
  <si>
    <t>Ярославская область</t>
  </si>
  <si>
    <t>Алтайский край</t>
  </si>
  <si>
    <t>Республика Алтай</t>
  </si>
  <si>
    <t>Республика Хакасия</t>
  </si>
  <si>
    <t>Волгоградская область</t>
  </si>
  <si>
    <t>г.Севастополь</t>
  </si>
  <si>
    <t>Республика Ингушетия</t>
  </si>
  <si>
    <t>Магаданская область</t>
  </si>
  <si>
    <t>Мурманская область</t>
  </si>
  <si>
    <t xml:space="preserve">Астраханская область </t>
  </si>
  <si>
    <t>Архангельская область</t>
  </si>
  <si>
    <t>Омская область</t>
  </si>
  <si>
    <t>Орловская область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</si>
</sst>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8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8" borderId="0" xfId="56" applyNumberFormat="1" applyFont="1" applyFill="1" applyBorder="1" applyAlignment="1">
      <alignment horizontal="center" vertical="center" wrapText="1"/>
    </xf>
    <xf numFmtId="0" fontId="42" fillId="11" borderId="0" xfId="0" applyFont="1" applyFill="1" applyBorder="1" applyAlignment="1">
      <alignment horizontal="center" vertical="center" wrapText="1"/>
    </xf>
    <xf numFmtId="0" fontId="42" fillId="19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textRotation="255" wrapText="1"/>
    </xf>
    <xf numFmtId="0" fontId="44" fillId="35" borderId="0" xfId="0" applyFont="1" applyFill="1" applyBorder="1" applyAlignment="1">
      <alignment vertical="center"/>
    </xf>
    <xf numFmtId="3" fontId="44" fillId="8" borderId="0" xfId="0" applyNumberFormat="1" applyFont="1" applyFill="1" applyBorder="1" applyAlignment="1">
      <alignment horizontal="center" vertical="center"/>
    </xf>
    <xf numFmtId="10" fontId="44" fillId="34" borderId="0" xfId="56" applyNumberFormat="1" applyFont="1" applyFill="1" applyBorder="1" applyAlignment="1">
      <alignment horizontal="center" vertical="center"/>
    </xf>
    <xf numFmtId="3" fontId="45" fillId="36" borderId="0" xfId="0" applyNumberFormat="1" applyFont="1" applyFill="1" applyBorder="1" applyAlignment="1">
      <alignment horizontal="center" vertical="center"/>
    </xf>
    <xf numFmtId="1" fontId="45" fillId="36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44" fillId="8" borderId="0" xfId="56" applyNumberFormat="1" applyFont="1" applyFill="1" applyBorder="1" applyAlignment="1">
      <alignment horizontal="center" vertical="center"/>
    </xf>
    <xf numFmtId="3" fontId="44" fillId="34" borderId="0" xfId="0" applyNumberFormat="1" applyFont="1" applyFill="1" applyBorder="1" applyAlignment="1">
      <alignment horizontal="center" vertical="center"/>
    </xf>
    <xf numFmtId="3" fontId="44" fillId="11" borderId="0" xfId="0" applyNumberFormat="1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35" borderId="0" xfId="52" applyFont="1" applyFill="1" applyBorder="1" applyAlignment="1">
      <alignment horizontal="left" vertical="center" wrapText="1"/>
      <protection/>
    </xf>
    <xf numFmtId="1" fontId="2" fillId="8" borderId="0" xfId="0" applyNumberFormat="1" applyFont="1" applyFill="1" applyBorder="1" applyAlignment="1">
      <alignment horizontal="center" vertical="center"/>
    </xf>
    <xf numFmtId="0" fontId="2" fillId="8" borderId="0" xfId="59" applyNumberFormat="1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/>
    </xf>
    <xf numFmtId="0" fontId="44" fillId="35" borderId="10" xfId="0" applyFont="1" applyFill="1" applyBorder="1" applyAlignment="1">
      <alignment vertical="center"/>
    </xf>
    <xf numFmtId="3" fontId="44" fillId="8" borderId="10" xfId="0" applyNumberFormat="1" applyFont="1" applyFill="1" applyBorder="1" applyAlignment="1">
      <alignment horizontal="center" vertical="center"/>
    </xf>
    <xf numFmtId="10" fontId="44" fillId="34" borderId="10" xfId="56" applyNumberFormat="1" applyFont="1" applyFill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center" vertical="center"/>
    </xf>
    <xf numFmtId="1" fontId="45" fillId="36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4" fillId="8" borderId="10" xfId="56" applyNumberFormat="1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center" vertical="center"/>
    </xf>
    <xf numFmtId="3" fontId="44" fillId="11" borderId="10" xfId="0" applyNumberFormat="1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56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vertical="center"/>
    </xf>
    <xf numFmtId="3" fontId="44" fillId="8" borderId="12" xfId="0" applyNumberFormat="1" applyFont="1" applyFill="1" applyBorder="1" applyAlignment="1">
      <alignment horizontal="center" vertical="center"/>
    </xf>
    <xf numFmtId="10" fontId="44" fillId="34" borderId="12" xfId="56" applyNumberFormat="1" applyFont="1" applyFill="1" applyBorder="1" applyAlignment="1">
      <alignment horizontal="center" vertical="center"/>
    </xf>
    <xf numFmtId="3" fontId="45" fillId="36" borderId="12" xfId="0" applyNumberFormat="1" applyFont="1" applyFill="1" applyBorder="1" applyAlignment="1">
      <alignment horizontal="center" vertical="center"/>
    </xf>
    <xf numFmtId="1" fontId="45" fillId="36" borderId="12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44" fillId="8" borderId="12" xfId="56" applyNumberFormat="1" applyFont="1" applyFill="1" applyBorder="1" applyAlignment="1">
      <alignment horizontal="center" vertical="center"/>
    </xf>
    <xf numFmtId="3" fontId="44" fillId="34" borderId="12" xfId="0" applyNumberFormat="1" applyFont="1" applyFill="1" applyBorder="1" applyAlignment="1">
      <alignment horizontal="center" vertical="center"/>
    </xf>
    <xf numFmtId="3" fontId="44" fillId="11" borderId="12" xfId="0" applyNumberFormat="1" applyFont="1" applyFill="1" applyBorder="1" applyAlignment="1">
      <alignment horizontal="center" vertical="center"/>
    </xf>
    <xf numFmtId="0" fontId="46" fillId="19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7"/>
  <sheetViews>
    <sheetView showGridLines="0" tabSelected="1" view="pageBreakPreview" zoomScale="67" zoomScaleNormal="80" zoomScaleSheetLayoutView="67" zoomScalePageLayoutView="40" workbookViewId="0" topLeftCell="K25">
      <selection activeCell="AD43" sqref="AD43"/>
    </sheetView>
  </sheetViews>
  <sheetFormatPr defaultColWidth="8.8515625" defaultRowHeight="15"/>
  <cols>
    <col min="1" max="1" width="54.28125" style="36" customWidth="1"/>
    <col min="2" max="2" width="20.421875" style="21" customWidth="1"/>
    <col min="3" max="3" width="23.28125" style="20" customWidth="1"/>
    <col min="4" max="4" width="24.140625" style="21" customWidth="1"/>
    <col min="5" max="5" width="6.140625" style="37" customWidth="1"/>
    <col min="6" max="7" width="30.28125" style="20" customWidth="1"/>
    <col min="8" max="8" width="6.00390625" style="38" customWidth="1"/>
    <col min="9" max="9" width="30.28125" style="20" customWidth="1"/>
    <col min="10" max="10" width="6.421875" style="38" customWidth="1"/>
    <col min="11" max="11" width="25.140625" style="20" customWidth="1"/>
    <col min="12" max="12" width="28.7109375" style="21" customWidth="1"/>
    <col min="13" max="13" width="6.421875" style="37" customWidth="1"/>
    <col min="14" max="14" width="26.00390625" style="21" customWidth="1"/>
    <col min="15" max="15" width="6.7109375" style="37" customWidth="1"/>
    <col min="16" max="17" width="27.421875" style="21" customWidth="1"/>
    <col min="18" max="18" width="32.7109375" style="39" customWidth="1"/>
    <col min="19" max="19" width="13.7109375" style="40" customWidth="1"/>
    <col min="20" max="20" width="6.00390625" style="41" customWidth="1"/>
    <col min="21" max="21" width="19.421875" style="21" customWidth="1"/>
    <col min="22" max="22" width="6.421875" style="37" customWidth="1"/>
    <col min="23" max="23" width="12.421875" style="39" customWidth="1"/>
    <col min="24" max="24" width="10.7109375" style="21" customWidth="1"/>
    <col min="25" max="240" width="8.8515625" style="20" customWidth="1"/>
    <col min="241" max="16384" width="8.8515625" style="21" customWidth="1"/>
  </cols>
  <sheetData>
    <row r="1" spans="1:240" s="7" customFormat="1" ht="14.25" customHeight="1">
      <c r="A1" s="42" t="s">
        <v>0</v>
      </c>
      <c r="B1" s="1"/>
      <c r="C1" s="1"/>
      <c r="D1" s="2" t="s">
        <v>1</v>
      </c>
      <c r="E1" s="2"/>
      <c r="F1" s="1"/>
      <c r="G1" s="2" t="s">
        <v>2</v>
      </c>
      <c r="H1" s="2"/>
      <c r="I1" s="2" t="s">
        <v>3</v>
      </c>
      <c r="J1" s="2"/>
      <c r="K1" s="1"/>
      <c r="L1" s="2" t="s">
        <v>4</v>
      </c>
      <c r="M1" s="2"/>
      <c r="N1" s="2" t="s">
        <v>5</v>
      </c>
      <c r="O1" s="2"/>
      <c r="P1" s="1"/>
      <c r="Q1" s="1"/>
      <c r="R1" s="2" t="s">
        <v>6</v>
      </c>
      <c r="S1" s="3"/>
      <c r="T1" s="2"/>
      <c r="U1" s="2" t="s">
        <v>7</v>
      </c>
      <c r="V1" s="2"/>
      <c r="W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spans="1:240" s="7" customFormat="1" ht="309" customHeight="1">
      <c r="A2" s="42"/>
      <c r="B2" s="1" t="s">
        <v>8</v>
      </c>
      <c r="C2" s="1" t="s">
        <v>9</v>
      </c>
      <c r="D2" s="8" t="s">
        <v>10</v>
      </c>
      <c r="E2" s="9" t="s">
        <v>11</v>
      </c>
      <c r="F2" s="1" t="s">
        <v>12</v>
      </c>
      <c r="G2" s="8" t="s">
        <v>13</v>
      </c>
      <c r="H2" s="9" t="s">
        <v>11</v>
      </c>
      <c r="I2" s="8" t="s">
        <v>14</v>
      </c>
      <c r="J2" s="9" t="s">
        <v>11</v>
      </c>
      <c r="K2" s="1" t="s">
        <v>15</v>
      </c>
      <c r="L2" s="8" t="s">
        <v>16</v>
      </c>
      <c r="M2" s="9" t="s">
        <v>11</v>
      </c>
      <c r="N2" s="8" t="s">
        <v>17</v>
      </c>
      <c r="O2" s="9" t="s">
        <v>11</v>
      </c>
      <c r="P2" s="1" t="s">
        <v>18</v>
      </c>
      <c r="Q2" s="1" t="s">
        <v>19</v>
      </c>
      <c r="R2" s="8" t="s">
        <v>20</v>
      </c>
      <c r="S2" s="3"/>
      <c r="T2" s="9" t="s">
        <v>11</v>
      </c>
      <c r="U2" s="8" t="s">
        <v>21</v>
      </c>
      <c r="V2" s="9" t="s">
        <v>11</v>
      </c>
      <c r="W2" s="4" t="s">
        <v>22</v>
      </c>
      <c r="X2" s="5" t="s">
        <v>23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24" ht="37.5" customHeight="1">
      <c r="A3" s="10" t="s">
        <v>24</v>
      </c>
      <c r="B3" s="11">
        <v>1297047</v>
      </c>
      <c r="C3" s="11">
        <v>129699</v>
      </c>
      <c r="D3" s="12">
        <f aca="true" t="shared" si="0" ref="D3:D66">C3/B3</f>
        <v>0.09999560540211727</v>
      </c>
      <c r="E3" s="13">
        <f aca="true" t="shared" si="1" ref="E3:E66">RANK(D3,D$1:D$65536,1)</f>
        <v>78</v>
      </c>
      <c r="F3" s="11">
        <v>78350</v>
      </c>
      <c r="G3" s="12">
        <f aca="true" t="shared" si="2" ref="G3:G66">F3/C3</f>
        <v>0.6040910107248321</v>
      </c>
      <c r="H3" s="13">
        <f aca="true" t="shared" si="3" ref="H3:H66">RANK(G3,G$1:G$65536,1)</f>
        <v>75</v>
      </c>
      <c r="I3" s="12">
        <f aca="true" t="shared" si="4" ref="I3:I66">F3/B3</f>
        <v>0.060406446335406504</v>
      </c>
      <c r="J3" s="13">
        <f aca="true" t="shared" si="5" ref="J3:J66">RANK(I3,I$1:I$65536,1)</f>
        <v>82</v>
      </c>
      <c r="K3" s="11">
        <v>24685</v>
      </c>
      <c r="L3" s="12">
        <f aca="true" t="shared" si="6" ref="L3:L66">K3/B3</f>
        <v>0.019031692760555323</v>
      </c>
      <c r="M3" s="14">
        <f aca="true" t="shared" si="7" ref="M3:M66">RANK(L3,L$1:L$65536,1)</f>
        <v>80</v>
      </c>
      <c r="N3" s="12">
        <f aca="true" t="shared" si="8" ref="N3:N66">K3/F3</f>
        <v>0.3150606253988513</v>
      </c>
      <c r="O3" s="14">
        <f aca="true" t="shared" si="9" ref="O3:O66">RANK(N3,N$1:N$65536,1)</f>
        <v>9</v>
      </c>
      <c r="P3" s="15">
        <v>50.5</v>
      </c>
      <c r="Q3" s="11">
        <f aca="true" t="shared" si="10" ref="Q3:Q66">_xlfn.IFERROR(ROUNDUP(B3/P3,0),0)</f>
        <v>25685</v>
      </c>
      <c r="R3" s="12">
        <f aca="true" t="shared" si="11" ref="R3:R66">Q3/SUM(Q$3:Q$87)</f>
        <v>0.003642749326229653</v>
      </c>
      <c r="S3" s="16">
        <f aca="true" t="shared" si="12" ref="S3:S66">IF(Q3/SUM(Q$3:Q$87)=0,1,Q3/SUM(Q$3:Q$87))</f>
        <v>0.003642749326229653</v>
      </c>
      <c r="T3" s="14">
        <f aca="true" t="shared" si="13" ref="T3:T66">IF(S3=1,0,RANK(S3,S$1:S$65536,0))</f>
        <v>69</v>
      </c>
      <c r="U3" s="17">
        <v>4503</v>
      </c>
      <c r="V3" s="13">
        <f aca="true" t="shared" si="14" ref="V3:V66">RANK(U3,U$1:U$65536,1)</f>
        <v>71</v>
      </c>
      <c r="W3" s="18">
        <f aca="true" t="shared" si="15" ref="W3:W66">SUM(E3,H3,J3,M3,O3,V3,T3)</f>
        <v>464</v>
      </c>
      <c r="X3" s="19">
        <f aca="true" t="shared" si="16" ref="X3:X66">RANK(W3,W$1:W$65536,0)</f>
        <v>1</v>
      </c>
    </row>
    <row r="4" spans="1:24" ht="37.5" customHeight="1">
      <c r="A4" s="10" t="s">
        <v>25</v>
      </c>
      <c r="B4" s="11">
        <v>1444232</v>
      </c>
      <c r="C4" s="11">
        <v>254253</v>
      </c>
      <c r="D4" s="12">
        <f t="shared" si="0"/>
        <v>0.1760472001728254</v>
      </c>
      <c r="E4" s="13">
        <f t="shared" si="1"/>
        <v>84</v>
      </c>
      <c r="F4" s="11">
        <v>219651</v>
      </c>
      <c r="G4" s="12">
        <f t="shared" si="2"/>
        <v>0.863907210534389</v>
      </c>
      <c r="H4" s="13">
        <f t="shared" si="3"/>
        <v>85</v>
      </c>
      <c r="I4" s="12">
        <f t="shared" si="4"/>
        <v>0.1520884456236948</v>
      </c>
      <c r="J4" s="13">
        <f t="shared" si="5"/>
        <v>85</v>
      </c>
      <c r="K4" s="11">
        <v>76681</v>
      </c>
      <c r="L4" s="12">
        <f t="shared" si="6"/>
        <v>0.05309465515235779</v>
      </c>
      <c r="M4" s="14">
        <f t="shared" si="7"/>
        <v>85</v>
      </c>
      <c r="N4" s="12">
        <f t="shared" si="8"/>
        <v>0.3491038055824922</v>
      </c>
      <c r="O4" s="14">
        <f t="shared" si="9"/>
        <v>14</v>
      </c>
      <c r="P4" s="15">
        <v>39</v>
      </c>
      <c r="Q4" s="11">
        <f t="shared" si="10"/>
        <v>37032</v>
      </c>
      <c r="R4" s="12">
        <f t="shared" si="11"/>
        <v>0.005252026203968718</v>
      </c>
      <c r="S4" s="16">
        <f t="shared" si="12"/>
        <v>0.005252026203968718</v>
      </c>
      <c r="T4" s="14">
        <f t="shared" si="13"/>
        <v>56</v>
      </c>
      <c r="U4" s="17">
        <v>2445</v>
      </c>
      <c r="V4" s="13">
        <f t="shared" si="14"/>
        <v>45</v>
      </c>
      <c r="W4" s="18">
        <f t="shared" si="15"/>
        <v>454</v>
      </c>
      <c r="X4" s="19">
        <f t="shared" si="16"/>
        <v>2</v>
      </c>
    </row>
    <row r="5" spans="1:24" ht="37.5" customHeight="1">
      <c r="A5" s="10" t="s">
        <v>26</v>
      </c>
      <c r="B5" s="11">
        <v>1080852</v>
      </c>
      <c r="C5" s="11">
        <v>66221</v>
      </c>
      <c r="D5" s="12">
        <f t="shared" si="0"/>
        <v>0.06126740756366274</v>
      </c>
      <c r="E5" s="13">
        <f t="shared" si="1"/>
        <v>54</v>
      </c>
      <c r="F5" s="11">
        <v>46525</v>
      </c>
      <c r="G5" s="12">
        <f t="shared" si="2"/>
        <v>0.7025716917594117</v>
      </c>
      <c r="H5" s="13">
        <f t="shared" si="3"/>
        <v>84</v>
      </c>
      <c r="I5" s="12">
        <f t="shared" si="4"/>
        <v>0.04304474618171591</v>
      </c>
      <c r="J5" s="13">
        <f t="shared" si="5"/>
        <v>76</v>
      </c>
      <c r="K5" s="11">
        <v>17006</v>
      </c>
      <c r="L5" s="12">
        <f t="shared" si="6"/>
        <v>0.015733884010021723</v>
      </c>
      <c r="M5" s="14">
        <f t="shared" si="7"/>
        <v>75</v>
      </c>
      <c r="N5" s="12">
        <f t="shared" si="8"/>
        <v>0.36552391187533584</v>
      </c>
      <c r="O5" s="14">
        <f t="shared" si="9"/>
        <v>22</v>
      </c>
      <c r="P5" s="15">
        <v>39.5</v>
      </c>
      <c r="Q5" s="11">
        <f t="shared" si="10"/>
        <v>27364</v>
      </c>
      <c r="R5" s="12">
        <f t="shared" si="11"/>
        <v>0.0038808718147926116</v>
      </c>
      <c r="S5" s="16">
        <f t="shared" si="12"/>
        <v>0.0038808718147926116</v>
      </c>
      <c r="T5" s="14">
        <f t="shared" si="13"/>
        <v>66</v>
      </c>
      <c r="U5" s="17">
        <v>4922</v>
      </c>
      <c r="V5" s="13">
        <f t="shared" si="14"/>
        <v>73</v>
      </c>
      <c r="W5" s="18">
        <f t="shared" si="15"/>
        <v>450</v>
      </c>
      <c r="X5" s="19">
        <f t="shared" si="16"/>
        <v>3</v>
      </c>
    </row>
    <row r="6" spans="1:24" ht="37.5" customHeight="1">
      <c r="A6" s="10" t="s">
        <v>27</v>
      </c>
      <c r="B6" s="11">
        <v>608959</v>
      </c>
      <c r="C6" s="11">
        <v>55353</v>
      </c>
      <c r="D6" s="12">
        <f t="shared" si="0"/>
        <v>0.09089774516839393</v>
      </c>
      <c r="E6" s="13">
        <f t="shared" si="1"/>
        <v>76</v>
      </c>
      <c r="F6" s="11">
        <v>28588</v>
      </c>
      <c r="G6" s="12">
        <f t="shared" si="2"/>
        <v>0.5164670388235507</v>
      </c>
      <c r="H6" s="13">
        <f t="shared" si="3"/>
        <v>63</v>
      </c>
      <c r="I6" s="12">
        <f t="shared" si="4"/>
        <v>0.046945689282858125</v>
      </c>
      <c r="J6" s="13">
        <f t="shared" si="5"/>
        <v>77</v>
      </c>
      <c r="K6" s="11">
        <v>11115</v>
      </c>
      <c r="L6" s="12">
        <f t="shared" si="6"/>
        <v>0.018252460346263048</v>
      </c>
      <c r="M6" s="14">
        <f t="shared" si="7"/>
        <v>78</v>
      </c>
      <c r="N6" s="12">
        <f t="shared" si="8"/>
        <v>0.38879949629215055</v>
      </c>
      <c r="O6" s="14">
        <f t="shared" si="9"/>
        <v>26</v>
      </c>
      <c r="P6" s="15">
        <v>28.5</v>
      </c>
      <c r="Q6" s="11">
        <f t="shared" si="10"/>
        <v>21367</v>
      </c>
      <c r="R6" s="12">
        <f t="shared" si="11"/>
        <v>0.003030353313356005</v>
      </c>
      <c r="S6" s="16">
        <f t="shared" si="12"/>
        <v>0.003030353313356005</v>
      </c>
      <c r="T6" s="14">
        <f t="shared" si="13"/>
        <v>77</v>
      </c>
      <c r="U6" s="17">
        <v>2661</v>
      </c>
      <c r="V6" s="13">
        <f t="shared" si="14"/>
        <v>52</v>
      </c>
      <c r="W6" s="18">
        <f t="shared" si="15"/>
        <v>449</v>
      </c>
      <c r="X6" s="19">
        <f t="shared" si="16"/>
        <v>4</v>
      </c>
    </row>
    <row r="7" spans="1:24" ht="37.5" customHeight="1">
      <c r="A7" s="22" t="s">
        <v>28</v>
      </c>
      <c r="B7" s="11">
        <v>5050453</v>
      </c>
      <c r="C7" s="11">
        <v>450588</v>
      </c>
      <c r="D7" s="12">
        <f t="shared" si="0"/>
        <v>0.08921734347394185</v>
      </c>
      <c r="E7" s="13">
        <f t="shared" si="1"/>
        <v>73</v>
      </c>
      <c r="F7" s="11">
        <v>261639</v>
      </c>
      <c r="G7" s="12">
        <f t="shared" si="2"/>
        <v>0.5806612692748142</v>
      </c>
      <c r="H7" s="13">
        <f t="shared" si="3"/>
        <v>72</v>
      </c>
      <c r="I7" s="12">
        <f t="shared" si="4"/>
        <v>0.051805055902906134</v>
      </c>
      <c r="J7" s="13">
        <f t="shared" si="5"/>
        <v>81</v>
      </c>
      <c r="K7" s="11">
        <v>87866</v>
      </c>
      <c r="L7" s="12">
        <f t="shared" si="6"/>
        <v>0.017397647300153075</v>
      </c>
      <c r="M7" s="14">
        <f t="shared" si="7"/>
        <v>77</v>
      </c>
      <c r="N7" s="12">
        <f t="shared" si="8"/>
        <v>0.3358291386223002</v>
      </c>
      <c r="O7" s="14">
        <f t="shared" si="9"/>
        <v>12</v>
      </c>
      <c r="P7" s="15">
        <v>142</v>
      </c>
      <c r="Q7" s="11">
        <f t="shared" si="10"/>
        <v>35567</v>
      </c>
      <c r="R7" s="12">
        <f t="shared" si="11"/>
        <v>0.005044254050457857</v>
      </c>
      <c r="S7" s="16">
        <f t="shared" si="12"/>
        <v>0.005044254050457857</v>
      </c>
      <c r="T7" s="14">
        <f t="shared" si="13"/>
        <v>57</v>
      </c>
      <c r="U7" s="17">
        <v>4576</v>
      </c>
      <c r="V7" s="13">
        <f t="shared" si="14"/>
        <v>72</v>
      </c>
      <c r="W7" s="18">
        <f t="shared" si="15"/>
        <v>444</v>
      </c>
      <c r="X7" s="19">
        <f t="shared" si="16"/>
        <v>5</v>
      </c>
    </row>
    <row r="8" spans="1:24" ht="37.5" customHeight="1">
      <c r="A8" s="10" t="s">
        <v>29</v>
      </c>
      <c r="B8" s="11">
        <v>3543076</v>
      </c>
      <c r="C8" s="11">
        <v>533797</v>
      </c>
      <c r="D8" s="12">
        <f t="shared" si="0"/>
        <v>0.1506592012138605</v>
      </c>
      <c r="E8" s="13">
        <f t="shared" si="1"/>
        <v>83</v>
      </c>
      <c r="F8" s="11">
        <v>249225</v>
      </c>
      <c r="G8" s="12">
        <f t="shared" si="2"/>
        <v>0.4668909716615118</v>
      </c>
      <c r="H8" s="13">
        <f t="shared" si="3"/>
        <v>52</v>
      </c>
      <c r="I8" s="12">
        <f t="shared" si="4"/>
        <v>0.07034142084448654</v>
      </c>
      <c r="J8" s="13">
        <f t="shared" si="5"/>
        <v>84</v>
      </c>
      <c r="K8" s="11">
        <v>76234</v>
      </c>
      <c r="L8" s="12">
        <f t="shared" si="6"/>
        <v>0.021516332136256745</v>
      </c>
      <c r="M8" s="14">
        <f t="shared" si="7"/>
        <v>81</v>
      </c>
      <c r="N8" s="12">
        <f t="shared" si="8"/>
        <v>0.3058842411475574</v>
      </c>
      <c r="O8" s="14">
        <f t="shared" si="9"/>
        <v>7</v>
      </c>
      <c r="P8" s="15">
        <v>87</v>
      </c>
      <c r="Q8" s="11">
        <f t="shared" si="10"/>
        <v>40726</v>
      </c>
      <c r="R8" s="12">
        <f t="shared" si="11"/>
        <v>0.00577592404360634</v>
      </c>
      <c r="S8" s="16">
        <f t="shared" si="12"/>
        <v>0.00577592404360634</v>
      </c>
      <c r="T8" s="14">
        <f t="shared" si="13"/>
        <v>51</v>
      </c>
      <c r="U8" s="17">
        <v>6356</v>
      </c>
      <c r="V8" s="13">
        <f t="shared" si="14"/>
        <v>81</v>
      </c>
      <c r="W8" s="18">
        <f t="shared" si="15"/>
        <v>439</v>
      </c>
      <c r="X8" s="19">
        <f t="shared" si="16"/>
        <v>6</v>
      </c>
    </row>
    <row r="9" spans="1:24" ht="37.5" customHeight="1">
      <c r="A9" s="10" t="s">
        <v>30</v>
      </c>
      <c r="B9" s="11">
        <v>1269599</v>
      </c>
      <c r="C9" s="11">
        <v>136283</v>
      </c>
      <c r="D9" s="12">
        <f t="shared" si="0"/>
        <v>0.10734334226791294</v>
      </c>
      <c r="E9" s="13">
        <f t="shared" si="1"/>
        <v>82</v>
      </c>
      <c r="F9" s="11">
        <v>65264</v>
      </c>
      <c r="G9" s="12">
        <f t="shared" si="2"/>
        <v>0.47888584783135096</v>
      </c>
      <c r="H9" s="13">
        <f t="shared" si="3"/>
        <v>55</v>
      </c>
      <c r="I9" s="12">
        <f t="shared" si="4"/>
        <v>0.05140520747102038</v>
      </c>
      <c r="J9" s="13">
        <f t="shared" si="5"/>
        <v>80</v>
      </c>
      <c r="K9" s="11">
        <v>29234</v>
      </c>
      <c r="L9" s="12">
        <f t="shared" si="6"/>
        <v>0.023026168105047342</v>
      </c>
      <c r="M9" s="14">
        <f t="shared" si="7"/>
        <v>82</v>
      </c>
      <c r="N9" s="12">
        <f t="shared" si="8"/>
        <v>0.44793454278009315</v>
      </c>
      <c r="O9" s="14">
        <f t="shared" si="9"/>
        <v>40</v>
      </c>
      <c r="P9" s="15">
        <v>10</v>
      </c>
      <c r="Q9" s="11">
        <f t="shared" si="10"/>
        <v>126960</v>
      </c>
      <c r="R9" s="12">
        <f t="shared" si="11"/>
        <v>0.018005974477637406</v>
      </c>
      <c r="S9" s="16">
        <f t="shared" si="12"/>
        <v>0.018005974477637406</v>
      </c>
      <c r="T9" s="14">
        <f t="shared" si="13"/>
        <v>23</v>
      </c>
      <c r="U9" s="17">
        <v>5259</v>
      </c>
      <c r="V9" s="13">
        <f t="shared" si="14"/>
        <v>75</v>
      </c>
      <c r="W9" s="18">
        <f t="shared" si="15"/>
        <v>437</v>
      </c>
      <c r="X9" s="19">
        <f t="shared" si="16"/>
        <v>7</v>
      </c>
    </row>
    <row r="10" spans="1:24" ht="37.5" customHeight="1">
      <c r="A10" s="10" t="s">
        <v>31</v>
      </c>
      <c r="B10" s="11">
        <v>800829</v>
      </c>
      <c r="C10" s="11">
        <v>60646</v>
      </c>
      <c r="D10" s="12">
        <f t="shared" si="0"/>
        <v>0.07572902579701785</v>
      </c>
      <c r="E10" s="13">
        <f t="shared" si="1"/>
        <v>62</v>
      </c>
      <c r="F10" s="11">
        <v>23997</v>
      </c>
      <c r="G10" s="12">
        <f t="shared" si="2"/>
        <v>0.39568974046103617</v>
      </c>
      <c r="H10" s="13">
        <f t="shared" si="3"/>
        <v>42</v>
      </c>
      <c r="I10" s="12">
        <f t="shared" si="4"/>
        <v>0.0299651985629891</v>
      </c>
      <c r="J10" s="13">
        <f t="shared" si="5"/>
        <v>70</v>
      </c>
      <c r="K10" s="11">
        <v>11299</v>
      </c>
      <c r="L10" s="12">
        <f t="shared" si="6"/>
        <v>0.014109129414644076</v>
      </c>
      <c r="M10" s="14">
        <f t="shared" si="7"/>
        <v>70</v>
      </c>
      <c r="N10" s="12">
        <f t="shared" si="8"/>
        <v>0.47085052298203944</v>
      </c>
      <c r="O10" s="14">
        <f t="shared" si="9"/>
        <v>48</v>
      </c>
      <c r="P10" s="15">
        <v>41.75</v>
      </c>
      <c r="Q10" s="11">
        <f t="shared" si="10"/>
        <v>19182</v>
      </c>
      <c r="R10" s="12">
        <f t="shared" si="11"/>
        <v>0.002720467883034347</v>
      </c>
      <c r="S10" s="16">
        <f t="shared" si="12"/>
        <v>0.002720467883034347</v>
      </c>
      <c r="T10" s="14">
        <f t="shared" si="13"/>
        <v>79</v>
      </c>
      <c r="U10" s="17">
        <v>3086</v>
      </c>
      <c r="V10" s="13">
        <f t="shared" si="14"/>
        <v>60</v>
      </c>
      <c r="W10" s="18">
        <f t="shared" si="15"/>
        <v>431</v>
      </c>
      <c r="X10" s="19">
        <f t="shared" si="16"/>
        <v>8</v>
      </c>
    </row>
    <row r="11" spans="1:24" ht="37.5" customHeight="1">
      <c r="A11" s="10" t="s">
        <v>32</v>
      </c>
      <c r="B11" s="11">
        <v>1453588</v>
      </c>
      <c r="C11" s="11">
        <v>120523</v>
      </c>
      <c r="D11" s="12">
        <f t="shared" si="0"/>
        <v>0.08291414073313759</v>
      </c>
      <c r="E11" s="13">
        <f t="shared" si="1"/>
        <v>64</v>
      </c>
      <c r="F11" s="11">
        <v>51152</v>
      </c>
      <c r="G11" s="12">
        <f t="shared" si="2"/>
        <v>0.42441691627324246</v>
      </c>
      <c r="H11" s="13">
        <f t="shared" si="3"/>
        <v>46</v>
      </c>
      <c r="I11" s="12">
        <f t="shared" si="4"/>
        <v>0.035190163925403896</v>
      </c>
      <c r="J11" s="13">
        <f t="shared" si="5"/>
        <v>73</v>
      </c>
      <c r="K11" s="11">
        <v>18048</v>
      </c>
      <c r="L11" s="12">
        <f t="shared" si="6"/>
        <v>0.0124161729458416</v>
      </c>
      <c r="M11" s="14">
        <f t="shared" si="7"/>
        <v>69</v>
      </c>
      <c r="N11" s="12">
        <f t="shared" si="8"/>
        <v>0.3528307788551767</v>
      </c>
      <c r="O11" s="14">
        <f t="shared" si="9"/>
        <v>15</v>
      </c>
      <c r="P11" s="15">
        <v>64</v>
      </c>
      <c r="Q11" s="11">
        <f t="shared" si="10"/>
        <v>22713</v>
      </c>
      <c r="R11" s="12">
        <f t="shared" si="11"/>
        <v>0.0032212484113939696</v>
      </c>
      <c r="S11" s="16">
        <f t="shared" si="12"/>
        <v>0.0032212484113939696</v>
      </c>
      <c r="T11" s="14">
        <f t="shared" si="13"/>
        <v>74</v>
      </c>
      <c r="U11" s="17">
        <v>11481</v>
      </c>
      <c r="V11" s="13">
        <f t="shared" si="14"/>
        <v>83</v>
      </c>
      <c r="W11" s="18">
        <f t="shared" si="15"/>
        <v>424</v>
      </c>
      <c r="X11" s="19">
        <f t="shared" si="16"/>
        <v>9</v>
      </c>
    </row>
    <row r="12" spans="1:24" ht="37.5" customHeight="1">
      <c r="A12" s="10" t="s">
        <v>33</v>
      </c>
      <c r="B12" s="11">
        <v>783698</v>
      </c>
      <c r="C12" s="11">
        <v>65816</v>
      </c>
      <c r="D12" s="12">
        <f t="shared" si="0"/>
        <v>0.08398132954275754</v>
      </c>
      <c r="E12" s="13">
        <f t="shared" si="1"/>
        <v>66</v>
      </c>
      <c r="F12" s="11">
        <v>38862</v>
      </c>
      <c r="G12" s="12">
        <f t="shared" si="2"/>
        <v>0.590464324784247</v>
      </c>
      <c r="H12" s="13">
        <f t="shared" si="3"/>
        <v>74</v>
      </c>
      <c r="I12" s="12">
        <f t="shared" si="4"/>
        <v>0.049587979042947664</v>
      </c>
      <c r="J12" s="13">
        <f t="shared" si="5"/>
        <v>78</v>
      </c>
      <c r="K12" s="11">
        <v>21721</v>
      </c>
      <c r="L12" s="12">
        <f t="shared" si="6"/>
        <v>0.027716033472077253</v>
      </c>
      <c r="M12" s="14">
        <f t="shared" si="7"/>
        <v>84</v>
      </c>
      <c r="N12" s="12">
        <f t="shared" si="8"/>
        <v>0.5589264577221965</v>
      </c>
      <c r="O12" s="14">
        <f t="shared" si="9"/>
        <v>74</v>
      </c>
      <c r="P12" s="15">
        <v>10</v>
      </c>
      <c r="Q12" s="11">
        <f t="shared" si="10"/>
        <v>78370</v>
      </c>
      <c r="R12" s="12">
        <f t="shared" si="11"/>
        <v>0.011114746532864237</v>
      </c>
      <c r="S12" s="16">
        <f t="shared" si="12"/>
        <v>0.011114746532864237</v>
      </c>
      <c r="T12" s="14">
        <f t="shared" si="13"/>
        <v>32</v>
      </c>
      <c r="U12" s="17">
        <v>449</v>
      </c>
      <c r="V12" s="13">
        <f t="shared" si="14"/>
        <v>11</v>
      </c>
      <c r="W12" s="18">
        <f t="shared" si="15"/>
        <v>419</v>
      </c>
      <c r="X12" s="19">
        <f t="shared" si="16"/>
        <v>10</v>
      </c>
    </row>
    <row r="13" spans="1:24" ht="37.5" customHeight="1">
      <c r="A13" s="10" t="s">
        <v>34</v>
      </c>
      <c r="B13" s="11">
        <v>605875</v>
      </c>
      <c r="C13" s="11">
        <v>52875</v>
      </c>
      <c r="D13" s="12">
        <f t="shared" si="0"/>
        <v>0.08727047658345369</v>
      </c>
      <c r="E13" s="13">
        <f t="shared" si="1"/>
        <v>71</v>
      </c>
      <c r="F13" s="11">
        <v>22114</v>
      </c>
      <c r="G13" s="12">
        <f t="shared" si="2"/>
        <v>0.41823167848699766</v>
      </c>
      <c r="H13" s="13">
        <f t="shared" si="3"/>
        <v>44</v>
      </c>
      <c r="I13" s="12">
        <f t="shared" si="4"/>
        <v>0.036499277903858054</v>
      </c>
      <c r="J13" s="13">
        <f t="shared" si="5"/>
        <v>74</v>
      </c>
      <c r="K13" s="11">
        <v>8997</v>
      </c>
      <c r="L13" s="12">
        <f t="shared" si="6"/>
        <v>0.014849597689292346</v>
      </c>
      <c r="M13" s="14">
        <f t="shared" si="7"/>
        <v>73</v>
      </c>
      <c r="N13" s="12">
        <f t="shared" si="8"/>
        <v>0.4068463416840011</v>
      </c>
      <c r="O13" s="14">
        <f t="shared" si="9"/>
        <v>31</v>
      </c>
      <c r="P13" s="15">
        <v>29.5</v>
      </c>
      <c r="Q13" s="11">
        <f t="shared" si="10"/>
        <v>20539</v>
      </c>
      <c r="R13" s="12">
        <f t="shared" si="11"/>
        <v>0.0029129230450235873</v>
      </c>
      <c r="S13" s="16">
        <f t="shared" si="12"/>
        <v>0.0029129230450235873</v>
      </c>
      <c r="T13" s="14">
        <f t="shared" si="13"/>
        <v>78</v>
      </c>
      <c r="U13" s="17">
        <v>2212</v>
      </c>
      <c r="V13" s="13">
        <f t="shared" si="14"/>
        <v>41</v>
      </c>
      <c r="W13" s="18">
        <f t="shared" si="15"/>
        <v>412</v>
      </c>
      <c r="X13" s="19">
        <f t="shared" si="16"/>
        <v>11</v>
      </c>
    </row>
    <row r="14" spans="1:24" ht="37.5" customHeight="1">
      <c r="A14" s="10" t="s">
        <v>35</v>
      </c>
      <c r="B14" s="11">
        <v>2508743</v>
      </c>
      <c r="C14" s="11">
        <v>225777</v>
      </c>
      <c r="D14" s="12">
        <f t="shared" si="0"/>
        <v>0.08999606575882822</v>
      </c>
      <c r="E14" s="13">
        <f t="shared" si="1"/>
        <v>74</v>
      </c>
      <c r="F14" s="11">
        <v>67218</v>
      </c>
      <c r="G14" s="12">
        <f t="shared" si="2"/>
        <v>0.2977185452902643</v>
      </c>
      <c r="H14" s="13">
        <f t="shared" si="3"/>
        <v>17</v>
      </c>
      <c r="I14" s="12">
        <f t="shared" si="4"/>
        <v>0.026793497779565304</v>
      </c>
      <c r="J14" s="13">
        <f t="shared" si="5"/>
        <v>64</v>
      </c>
      <c r="K14" s="11">
        <v>36656</v>
      </c>
      <c r="L14" s="12">
        <f t="shared" si="6"/>
        <v>0.014611301356894668</v>
      </c>
      <c r="M14" s="14">
        <f t="shared" si="7"/>
        <v>72</v>
      </c>
      <c r="N14" s="12">
        <f t="shared" si="8"/>
        <v>0.5453301199083579</v>
      </c>
      <c r="O14" s="14">
        <f t="shared" si="9"/>
        <v>66</v>
      </c>
      <c r="P14" s="15">
        <v>112.5</v>
      </c>
      <c r="Q14" s="11">
        <f t="shared" si="10"/>
        <v>22300</v>
      </c>
      <c r="R14" s="12">
        <f t="shared" si="11"/>
        <v>0.003162675101223331</v>
      </c>
      <c r="S14" s="16">
        <f t="shared" si="12"/>
        <v>0.003162675101223331</v>
      </c>
      <c r="T14" s="14">
        <f t="shared" si="13"/>
        <v>75</v>
      </c>
      <c r="U14" s="17">
        <v>2176</v>
      </c>
      <c r="V14" s="13">
        <f t="shared" si="14"/>
        <v>39</v>
      </c>
      <c r="W14" s="18">
        <f t="shared" si="15"/>
        <v>407</v>
      </c>
      <c r="X14" s="19">
        <f t="shared" si="16"/>
        <v>12</v>
      </c>
    </row>
    <row r="15" spans="1:24" ht="37.5" customHeight="1">
      <c r="A15" s="10" t="s">
        <v>36</v>
      </c>
      <c r="B15" s="11">
        <v>1235172</v>
      </c>
      <c r="C15" s="11">
        <v>62259</v>
      </c>
      <c r="D15" s="12">
        <f t="shared" si="0"/>
        <v>0.050405125763861226</v>
      </c>
      <c r="E15" s="13">
        <f t="shared" si="1"/>
        <v>45</v>
      </c>
      <c r="F15" s="11">
        <v>34499</v>
      </c>
      <c r="G15" s="12">
        <f t="shared" si="2"/>
        <v>0.5541206893782425</v>
      </c>
      <c r="H15" s="13">
        <f t="shared" si="3"/>
        <v>70</v>
      </c>
      <c r="I15" s="12">
        <f t="shared" si="4"/>
        <v>0.027930523036467796</v>
      </c>
      <c r="J15" s="13">
        <f t="shared" si="5"/>
        <v>67</v>
      </c>
      <c r="K15" s="11">
        <v>17548</v>
      </c>
      <c r="L15" s="12">
        <f t="shared" si="6"/>
        <v>0.014206928265860948</v>
      </c>
      <c r="M15" s="14">
        <f t="shared" si="7"/>
        <v>71</v>
      </c>
      <c r="N15" s="12">
        <f t="shared" si="8"/>
        <v>0.5086524247079626</v>
      </c>
      <c r="O15" s="14">
        <f t="shared" si="9"/>
        <v>55</v>
      </c>
      <c r="P15" s="15">
        <v>18.5</v>
      </c>
      <c r="Q15" s="11">
        <f t="shared" si="10"/>
        <v>66767</v>
      </c>
      <c r="R15" s="12">
        <f t="shared" si="11"/>
        <v>0.00946916271225911</v>
      </c>
      <c r="S15" s="16">
        <f t="shared" si="12"/>
        <v>0.00946916271225911</v>
      </c>
      <c r="T15" s="14">
        <f t="shared" si="13"/>
        <v>37</v>
      </c>
      <c r="U15" s="17">
        <v>3009</v>
      </c>
      <c r="V15" s="13">
        <f t="shared" si="14"/>
        <v>58</v>
      </c>
      <c r="W15" s="18">
        <f t="shared" si="15"/>
        <v>403</v>
      </c>
      <c r="X15" s="19">
        <f t="shared" si="16"/>
        <v>13</v>
      </c>
    </row>
    <row r="16" spans="1:24" ht="37.5" customHeight="1">
      <c r="A16" s="10" t="s">
        <v>37</v>
      </c>
      <c r="B16" s="11">
        <v>1064858</v>
      </c>
      <c r="C16" s="11">
        <v>54857</v>
      </c>
      <c r="D16" s="12">
        <f t="shared" si="0"/>
        <v>0.05151578895965472</v>
      </c>
      <c r="E16" s="13">
        <f t="shared" si="1"/>
        <v>47</v>
      </c>
      <c r="F16" s="11">
        <v>24500</v>
      </c>
      <c r="G16" s="12">
        <f t="shared" si="2"/>
        <v>0.44661574639517293</v>
      </c>
      <c r="H16" s="13">
        <f t="shared" si="3"/>
        <v>50</v>
      </c>
      <c r="I16" s="12">
        <f t="shared" si="4"/>
        <v>0.0230077625373524</v>
      </c>
      <c r="J16" s="13">
        <f t="shared" si="5"/>
        <v>58</v>
      </c>
      <c r="K16" s="11">
        <v>10779</v>
      </c>
      <c r="L16" s="12">
        <f t="shared" si="6"/>
        <v>0.010122476424086592</v>
      </c>
      <c r="M16" s="14">
        <f t="shared" si="7"/>
        <v>61</v>
      </c>
      <c r="N16" s="12">
        <f t="shared" si="8"/>
        <v>0.43995918367346937</v>
      </c>
      <c r="O16" s="14">
        <f t="shared" si="9"/>
        <v>33</v>
      </c>
      <c r="P16" s="15">
        <v>150</v>
      </c>
      <c r="Q16" s="11">
        <f t="shared" si="10"/>
        <v>7100</v>
      </c>
      <c r="R16" s="12">
        <f t="shared" si="11"/>
        <v>0.001006950368550926</v>
      </c>
      <c r="S16" s="16">
        <f t="shared" si="12"/>
        <v>0.001006950368550926</v>
      </c>
      <c r="T16" s="14">
        <f t="shared" si="13"/>
        <v>85</v>
      </c>
      <c r="U16" s="17">
        <v>3930</v>
      </c>
      <c r="V16" s="13">
        <f t="shared" si="14"/>
        <v>67</v>
      </c>
      <c r="W16" s="18">
        <f t="shared" si="15"/>
        <v>401</v>
      </c>
      <c r="X16" s="19">
        <f t="shared" si="16"/>
        <v>14</v>
      </c>
    </row>
    <row r="17" spans="1:24" ht="37.5" customHeight="1">
      <c r="A17" s="10" t="s">
        <v>38</v>
      </c>
      <c r="B17" s="11">
        <v>4857468</v>
      </c>
      <c r="C17" s="11">
        <v>157516</v>
      </c>
      <c r="D17" s="12">
        <f t="shared" si="0"/>
        <v>0.03242759396459225</v>
      </c>
      <c r="E17" s="13">
        <f t="shared" si="1"/>
        <v>34</v>
      </c>
      <c r="F17" s="11">
        <v>98253</v>
      </c>
      <c r="G17" s="12">
        <f t="shared" si="2"/>
        <v>0.6237652048045913</v>
      </c>
      <c r="H17" s="13">
        <f t="shared" si="3"/>
        <v>79</v>
      </c>
      <c r="I17" s="12">
        <f t="shared" si="4"/>
        <v>0.020227204790644014</v>
      </c>
      <c r="J17" s="13">
        <f t="shared" si="5"/>
        <v>55</v>
      </c>
      <c r="K17" s="11">
        <v>46267</v>
      </c>
      <c r="L17" s="12">
        <f t="shared" si="6"/>
        <v>0.009524921214097551</v>
      </c>
      <c r="M17" s="14">
        <f t="shared" si="7"/>
        <v>58</v>
      </c>
      <c r="N17" s="12">
        <f t="shared" si="8"/>
        <v>0.47089656295482074</v>
      </c>
      <c r="O17" s="14">
        <f t="shared" si="9"/>
        <v>49</v>
      </c>
      <c r="P17" s="15">
        <v>91</v>
      </c>
      <c r="Q17" s="11">
        <f t="shared" si="10"/>
        <v>53379</v>
      </c>
      <c r="R17" s="12">
        <f t="shared" si="11"/>
        <v>0.007570423059560547</v>
      </c>
      <c r="S17" s="16">
        <f t="shared" si="12"/>
        <v>0.007570423059560547</v>
      </c>
      <c r="T17" s="14">
        <f t="shared" si="13"/>
        <v>41</v>
      </c>
      <c r="U17" s="17">
        <v>7354</v>
      </c>
      <c r="V17" s="13">
        <f t="shared" si="14"/>
        <v>82</v>
      </c>
      <c r="W17" s="18">
        <f t="shared" si="15"/>
        <v>398</v>
      </c>
      <c r="X17" s="19">
        <f t="shared" si="16"/>
        <v>15</v>
      </c>
    </row>
    <row r="18" spans="1:24" ht="37.5" customHeight="1">
      <c r="A18" s="10" t="s">
        <v>39</v>
      </c>
      <c r="B18" s="11">
        <v>575651</v>
      </c>
      <c r="C18" s="11">
        <v>49564</v>
      </c>
      <c r="D18" s="12">
        <f t="shared" si="0"/>
        <v>0.0861007798127685</v>
      </c>
      <c r="E18" s="13">
        <f t="shared" si="1"/>
        <v>68</v>
      </c>
      <c r="F18" s="11">
        <v>16759</v>
      </c>
      <c r="G18" s="12">
        <f t="shared" si="2"/>
        <v>0.3381284803486401</v>
      </c>
      <c r="H18" s="13">
        <f t="shared" si="3"/>
        <v>26</v>
      </c>
      <c r="I18" s="12">
        <f t="shared" si="4"/>
        <v>0.029113125834924286</v>
      </c>
      <c r="J18" s="13">
        <f t="shared" si="5"/>
        <v>69</v>
      </c>
      <c r="K18" s="11">
        <v>9363</v>
      </c>
      <c r="L18" s="12">
        <f t="shared" si="6"/>
        <v>0.01626506338041626</v>
      </c>
      <c r="M18" s="14">
        <f t="shared" si="7"/>
        <v>76</v>
      </c>
      <c r="N18" s="12">
        <f t="shared" si="8"/>
        <v>0.558684885733039</v>
      </c>
      <c r="O18" s="14">
        <f t="shared" si="9"/>
        <v>73</v>
      </c>
      <c r="P18" s="15">
        <v>13</v>
      </c>
      <c r="Q18" s="11">
        <f t="shared" si="10"/>
        <v>44281</v>
      </c>
      <c r="R18" s="12">
        <f t="shared" si="11"/>
        <v>0.006280108347859656</v>
      </c>
      <c r="S18" s="16">
        <f t="shared" si="12"/>
        <v>0.006280108347859656</v>
      </c>
      <c r="T18" s="14">
        <f t="shared" si="13"/>
        <v>46</v>
      </c>
      <c r="U18" s="17">
        <v>2192</v>
      </c>
      <c r="V18" s="13">
        <f t="shared" si="14"/>
        <v>40</v>
      </c>
      <c r="W18" s="18">
        <f t="shared" si="15"/>
        <v>398</v>
      </c>
      <c r="X18" s="19">
        <f t="shared" si="16"/>
        <v>15</v>
      </c>
    </row>
    <row r="19" spans="1:24" ht="37.5" customHeight="1">
      <c r="A19" s="10" t="s">
        <v>40</v>
      </c>
      <c r="B19" s="11">
        <v>2185765</v>
      </c>
      <c r="C19" s="11">
        <v>181243</v>
      </c>
      <c r="D19" s="12">
        <f t="shared" si="0"/>
        <v>0.08291971003287178</v>
      </c>
      <c r="E19" s="13">
        <f t="shared" si="1"/>
        <v>65</v>
      </c>
      <c r="F19" s="11">
        <v>109773</v>
      </c>
      <c r="G19" s="12">
        <f t="shared" si="2"/>
        <v>0.605667529228715</v>
      </c>
      <c r="H19" s="13">
        <f t="shared" si="3"/>
        <v>76</v>
      </c>
      <c r="I19" s="12">
        <f t="shared" si="4"/>
        <v>0.05022177589997095</v>
      </c>
      <c r="J19" s="13">
        <f t="shared" si="5"/>
        <v>79</v>
      </c>
      <c r="K19" s="11">
        <v>41242</v>
      </c>
      <c r="L19" s="12">
        <f t="shared" si="6"/>
        <v>0.018868451091494282</v>
      </c>
      <c r="M19" s="14">
        <f t="shared" si="7"/>
        <v>79</v>
      </c>
      <c r="N19" s="12">
        <f t="shared" si="8"/>
        <v>0.37570258624616254</v>
      </c>
      <c r="O19" s="14">
        <f t="shared" si="9"/>
        <v>23</v>
      </c>
      <c r="P19" s="15">
        <v>14</v>
      </c>
      <c r="Q19" s="11">
        <f t="shared" si="10"/>
        <v>156127</v>
      </c>
      <c r="R19" s="12">
        <f t="shared" si="11"/>
        <v>0.022142554956443725</v>
      </c>
      <c r="S19" s="16">
        <f t="shared" si="12"/>
        <v>0.022142554956443725</v>
      </c>
      <c r="T19" s="14">
        <f t="shared" si="13"/>
        <v>18</v>
      </c>
      <c r="U19" s="17">
        <v>2957</v>
      </c>
      <c r="V19" s="13">
        <f t="shared" si="14"/>
        <v>56</v>
      </c>
      <c r="W19" s="18">
        <f t="shared" si="15"/>
        <v>396</v>
      </c>
      <c r="X19" s="19">
        <f t="shared" si="16"/>
        <v>17</v>
      </c>
    </row>
    <row r="20" spans="1:24" ht="37.5" customHeight="1">
      <c r="A20" s="10" t="s">
        <v>41</v>
      </c>
      <c r="B20" s="11">
        <v>794271</v>
      </c>
      <c r="C20" s="11">
        <v>50022</v>
      </c>
      <c r="D20" s="12">
        <f t="shared" si="0"/>
        <v>0.06297850481762522</v>
      </c>
      <c r="E20" s="13">
        <f t="shared" si="1"/>
        <v>55</v>
      </c>
      <c r="F20" s="11">
        <v>25256</v>
      </c>
      <c r="G20" s="12">
        <f t="shared" si="2"/>
        <v>0.5048978449482228</v>
      </c>
      <c r="H20" s="13">
        <f t="shared" si="3"/>
        <v>60</v>
      </c>
      <c r="I20" s="12">
        <f t="shared" si="4"/>
        <v>0.03179771136048024</v>
      </c>
      <c r="J20" s="13">
        <f t="shared" si="5"/>
        <v>72</v>
      </c>
      <c r="K20" s="11">
        <v>9186</v>
      </c>
      <c r="L20" s="12">
        <f t="shared" si="6"/>
        <v>0.011565322163342235</v>
      </c>
      <c r="M20" s="14">
        <f t="shared" si="7"/>
        <v>66</v>
      </c>
      <c r="N20" s="12">
        <f t="shared" si="8"/>
        <v>0.363715552739943</v>
      </c>
      <c r="O20" s="14">
        <f t="shared" si="9"/>
        <v>19</v>
      </c>
      <c r="P20" s="15">
        <v>30</v>
      </c>
      <c r="Q20" s="11">
        <f t="shared" si="10"/>
        <v>26476</v>
      </c>
      <c r="R20" s="12">
        <f t="shared" si="11"/>
        <v>0.0037549321067259604</v>
      </c>
      <c r="S20" s="16">
        <f t="shared" si="12"/>
        <v>0.0037549321067259604</v>
      </c>
      <c r="T20" s="14">
        <f t="shared" si="13"/>
        <v>67</v>
      </c>
      <c r="U20" s="17">
        <v>2959</v>
      </c>
      <c r="V20" s="13">
        <f t="shared" si="14"/>
        <v>57</v>
      </c>
      <c r="W20" s="18">
        <f t="shared" si="15"/>
        <v>396</v>
      </c>
      <c r="X20" s="19">
        <f t="shared" si="16"/>
        <v>17</v>
      </c>
    </row>
    <row r="21" spans="1:24" ht="37.5" customHeight="1">
      <c r="A21" s="10" t="s">
        <v>42</v>
      </c>
      <c r="B21" s="11">
        <v>969684</v>
      </c>
      <c r="C21" s="11">
        <v>56148</v>
      </c>
      <c r="D21" s="12">
        <f t="shared" si="0"/>
        <v>0.05790339945796775</v>
      </c>
      <c r="E21" s="13">
        <f t="shared" si="1"/>
        <v>52</v>
      </c>
      <c r="F21" s="11">
        <v>24947</v>
      </c>
      <c r="G21" s="12">
        <f t="shared" si="2"/>
        <v>0.44430790054855024</v>
      </c>
      <c r="H21" s="13">
        <f t="shared" si="3"/>
        <v>49</v>
      </c>
      <c r="I21" s="12">
        <f t="shared" si="4"/>
        <v>0.025726937847793716</v>
      </c>
      <c r="J21" s="13">
        <f t="shared" si="5"/>
        <v>61</v>
      </c>
      <c r="K21" s="11">
        <v>9527</v>
      </c>
      <c r="L21" s="12">
        <f t="shared" si="6"/>
        <v>0.009824850157370855</v>
      </c>
      <c r="M21" s="14">
        <f t="shared" si="7"/>
        <v>59</v>
      </c>
      <c r="N21" s="12">
        <f t="shared" si="8"/>
        <v>0.38188960596464505</v>
      </c>
      <c r="O21" s="14">
        <f t="shared" si="9"/>
        <v>25</v>
      </c>
      <c r="P21" s="15">
        <v>38.2</v>
      </c>
      <c r="Q21" s="11">
        <f t="shared" si="10"/>
        <v>25385</v>
      </c>
      <c r="R21" s="12">
        <f t="shared" si="11"/>
        <v>0.003600202127558487</v>
      </c>
      <c r="S21" s="16">
        <f t="shared" si="12"/>
        <v>0.003600202127558487</v>
      </c>
      <c r="T21" s="14">
        <f t="shared" si="13"/>
        <v>70</v>
      </c>
      <c r="U21" s="17">
        <v>4087</v>
      </c>
      <c r="V21" s="13">
        <f t="shared" si="14"/>
        <v>68</v>
      </c>
      <c r="W21" s="18">
        <f t="shared" si="15"/>
        <v>384</v>
      </c>
      <c r="X21" s="19">
        <f t="shared" si="16"/>
        <v>19</v>
      </c>
    </row>
    <row r="22" spans="1:24" ht="37.5" customHeight="1">
      <c r="A22" s="10" t="s">
        <v>43</v>
      </c>
      <c r="B22" s="11">
        <v>487968</v>
      </c>
      <c r="C22" s="11">
        <v>42557</v>
      </c>
      <c r="D22" s="12">
        <f t="shared" si="0"/>
        <v>0.08721268607777559</v>
      </c>
      <c r="E22" s="13">
        <f t="shared" si="1"/>
        <v>70</v>
      </c>
      <c r="F22" s="11">
        <v>13866</v>
      </c>
      <c r="G22" s="12">
        <f t="shared" si="2"/>
        <v>0.3258218389454144</v>
      </c>
      <c r="H22" s="13">
        <f t="shared" si="3"/>
        <v>21</v>
      </c>
      <c r="I22" s="12">
        <f t="shared" si="4"/>
        <v>0.028415797757229983</v>
      </c>
      <c r="J22" s="13">
        <f t="shared" si="5"/>
        <v>68</v>
      </c>
      <c r="K22" s="11">
        <v>5045</v>
      </c>
      <c r="L22" s="12">
        <f t="shared" si="6"/>
        <v>0.01033879270771854</v>
      </c>
      <c r="M22" s="14">
        <f t="shared" si="7"/>
        <v>63</v>
      </c>
      <c r="N22" s="12">
        <f t="shared" si="8"/>
        <v>0.36383960767344586</v>
      </c>
      <c r="O22" s="14">
        <f t="shared" si="9"/>
        <v>20</v>
      </c>
      <c r="P22" s="15">
        <v>40</v>
      </c>
      <c r="Q22" s="11">
        <f t="shared" si="10"/>
        <v>12200</v>
      </c>
      <c r="R22" s="12">
        <f t="shared" si="11"/>
        <v>0.0017302527459607461</v>
      </c>
      <c r="S22" s="16">
        <f t="shared" si="12"/>
        <v>0.0017302527459607461</v>
      </c>
      <c r="T22" s="14">
        <f t="shared" si="13"/>
        <v>83</v>
      </c>
      <c r="U22" s="17">
        <v>2709</v>
      </c>
      <c r="V22" s="13">
        <f t="shared" si="14"/>
        <v>53</v>
      </c>
      <c r="W22" s="18">
        <f t="shared" si="15"/>
        <v>378</v>
      </c>
      <c r="X22" s="19">
        <f t="shared" si="16"/>
        <v>20</v>
      </c>
    </row>
    <row r="23" spans="1:24" ht="37.5" customHeight="1">
      <c r="A23" s="22" t="s">
        <v>44</v>
      </c>
      <c r="B23" s="11">
        <v>3959570</v>
      </c>
      <c r="C23" s="11">
        <v>140287</v>
      </c>
      <c r="D23" s="12">
        <f t="shared" si="0"/>
        <v>0.03542985728248269</v>
      </c>
      <c r="E23" s="13">
        <f t="shared" si="1"/>
        <v>38</v>
      </c>
      <c r="F23" s="11">
        <v>57906</v>
      </c>
      <c r="G23" s="12">
        <f t="shared" si="2"/>
        <v>0.41276811108655825</v>
      </c>
      <c r="H23" s="13">
        <f t="shared" si="3"/>
        <v>43</v>
      </c>
      <c r="I23" s="12">
        <f t="shared" si="4"/>
        <v>0.014624315266556722</v>
      </c>
      <c r="J23" s="13">
        <f t="shared" si="5"/>
        <v>39</v>
      </c>
      <c r="K23" s="11">
        <v>29539</v>
      </c>
      <c r="L23" s="12">
        <f t="shared" si="6"/>
        <v>0.007460153501516579</v>
      </c>
      <c r="M23" s="14">
        <f t="shared" si="7"/>
        <v>49</v>
      </c>
      <c r="N23" s="12">
        <f t="shared" si="8"/>
        <v>0.5101198494111145</v>
      </c>
      <c r="O23" s="14">
        <f t="shared" si="9"/>
        <v>57</v>
      </c>
      <c r="P23" s="15">
        <v>180</v>
      </c>
      <c r="Q23" s="11">
        <f t="shared" si="10"/>
        <v>21998</v>
      </c>
      <c r="R23" s="12">
        <f t="shared" si="11"/>
        <v>0.0031198442545610243</v>
      </c>
      <c r="S23" s="16">
        <f t="shared" si="12"/>
        <v>0.0031198442545610243</v>
      </c>
      <c r="T23" s="14">
        <f t="shared" si="13"/>
        <v>76</v>
      </c>
      <c r="U23" s="17">
        <v>5142</v>
      </c>
      <c r="V23" s="13">
        <f t="shared" si="14"/>
        <v>74</v>
      </c>
      <c r="W23" s="18">
        <f t="shared" si="15"/>
        <v>376</v>
      </c>
      <c r="X23" s="19">
        <f t="shared" si="16"/>
        <v>21</v>
      </c>
    </row>
    <row r="24" spans="1:24" ht="37.5" customHeight="1">
      <c r="A24" s="10" t="s">
        <v>45</v>
      </c>
      <c r="B24" s="11">
        <v>3979133</v>
      </c>
      <c r="C24" s="11">
        <v>87915</v>
      </c>
      <c r="D24" s="12">
        <f t="shared" si="0"/>
        <v>0.02209400892103883</v>
      </c>
      <c r="E24" s="13">
        <f t="shared" si="1"/>
        <v>14</v>
      </c>
      <c r="F24" s="11">
        <v>47116</v>
      </c>
      <c r="G24" s="12">
        <f t="shared" si="2"/>
        <v>0.5359267474264915</v>
      </c>
      <c r="H24" s="13">
        <f t="shared" si="3"/>
        <v>66</v>
      </c>
      <c r="I24" s="12">
        <f t="shared" si="4"/>
        <v>0.011840770338664227</v>
      </c>
      <c r="J24" s="13">
        <f t="shared" si="5"/>
        <v>29</v>
      </c>
      <c r="K24" s="11">
        <v>26081</v>
      </c>
      <c r="L24" s="12">
        <f t="shared" si="6"/>
        <v>0.006554442889946126</v>
      </c>
      <c r="M24" s="14">
        <f t="shared" si="7"/>
        <v>42</v>
      </c>
      <c r="N24" s="12">
        <f t="shared" si="8"/>
        <v>0.5535486883436624</v>
      </c>
      <c r="O24" s="14">
        <f t="shared" si="9"/>
        <v>68</v>
      </c>
      <c r="P24" s="15">
        <v>237</v>
      </c>
      <c r="Q24" s="11">
        <f t="shared" si="10"/>
        <v>16790</v>
      </c>
      <c r="R24" s="12">
        <f t="shared" si="11"/>
        <v>0.0023812248856295844</v>
      </c>
      <c r="S24" s="16">
        <f t="shared" si="12"/>
        <v>0.0023812248856295844</v>
      </c>
      <c r="T24" s="14">
        <f t="shared" si="13"/>
        <v>81</v>
      </c>
      <c r="U24" s="17">
        <v>4362</v>
      </c>
      <c r="V24" s="13">
        <f t="shared" si="14"/>
        <v>70</v>
      </c>
      <c r="W24" s="18">
        <f t="shared" si="15"/>
        <v>370</v>
      </c>
      <c r="X24" s="19">
        <f t="shared" si="16"/>
        <v>22</v>
      </c>
    </row>
    <row r="25" spans="1:24" ht="37.5" customHeight="1">
      <c r="A25" s="10" t="s">
        <v>46</v>
      </c>
      <c r="B25" s="11">
        <v>1387850</v>
      </c>
      <c r="C25" s="11">
        <v>54093</v>
      </c>
      <c r="D25" s="12">
        <f t="shared" si="0"/>
        <v>0.038976114133371764</v>
      </c>
      <c r="E25" s="13">
        <f t="shared" si="1"/>
        <v>40</v>
      </c>
      <c r="F25" s="11">
        <v>30348</v>
      </c>
      <c r="G25" s="12">
        <f t="shared" si="2"/>
        <v>0.5610337751649936</v>
      </c>
      <c r="H25" s="13">
        <f t="shared" si="3"/>
        <v>71</v>
      </c>
      <c r="I25" s="12">
        <f t="shared" si="4"/>
        <v>0.021866916453507225</v>
      </c>
      <c r="J25" s="13">
        <f t="shared" si="5"/>
        <v>57</v>
      </c>
      <c r="K25" s="11">
        <v>14024</v>
      </c>
      <c r="L25" s="12">
        <f t="shared" si="6"/>
        <v>0.010104838419137514</v>
      </c>
      <c r="M25" s="14">
        <f t="shared" si="7"/>
        <v>60</v>
      </c>
      <c r="N25" s="12">
        <f t="shared" si="8"/>
        <v>0.46210623434822723</v>
      </c>
      <c r="O25" s="14">
        <f t="shared" si="9"/>
        <v>46</v>
      </c>
      <c r="P25" s="15">
        <v>21</v>
      </c>
      <c r="Q25" s="11">
        <f t="shared" si="10"/>
        <v>66089</v>
      </c>
      <c r="R25" s="12">
        <f t="shared" si="11"/>
        <v>0.009373006043262275</v>
      </c>
      <c r="S25" s="16">
        <f t="shared" si="12"/>
        <v>0.009373006043262275</v>
      </c>
      <c r="T25" s="14">
        <f t="shared" si="13"/>
        <v>38</v>
      </c>
      <c r="U25" s="17">
        <v>2483</v>
      </c>
      <c r="V25" s="13">
        <f t="shared" si="14"/>
        <v>46</v>
      </c>
      <c r="W25" s="18">
        <f t="shared" si="15"/>
        <v>358</v>
      </c>
      <c r="X25" s="19">
        <f t="shared" si="16"/>
        <v>23</v>
      </c>
    </row>
    <row r="26" spans="1:24" ht="37.5" customHeight="1">
      <c r="A26" s="10" t="s">
        <v>47</v>
      </c>
      <c r="B26" s="11">
        <v>743965</v>
      </c>
      <c r="C26" s="11">
        <v>56314</v>
      </c>
      <c r="D26" s="12">
        <f t="shared" si="0"/>
        <v>0.07569442110851989</v>
      </c>
      <c r="E26" s="13">
        <f t="shared" si="1"/>
        <v>61</v>
      </c>
      <c r="F26" s="11">
        <v>29518</v>
      </c>
      <c r="G26" s="12">
        <f t="shared" si="2"/>
        <v>0.524168057676599</v>
      </c>
      <c r="H26" s="13">
        <f t="shared" si="3"/>
        <v>64</v>
      </c>
      <c r="I26" s="12">
        <f t="shared" si="4"/>
        <v>0.039676597689407435</v>
      </c>
      <c r="J26" s="13">
        <f t="shared" si="5"/>
        <v>75</v>
      </c>
      <c r="K26" s="11">
        <v>8723</v>
      </c>
      <c r="L26" s="12">
        <f t="shared" si="6"/>
        <v>0.011725013945548514</v>
      </c>
      <c r="M26" s="14">
        <f t="shared" si="7"/>
        <v>67</v>
      </c>
      <c r="N26" s="12">
        <f t="shared" si="8"/>
        <v>0.295514601260248</v>
      </c>
      <c r="O26" s="14">
        <f t="shared" si="9"/>
        <v>4</v>
      </c>
      <c r="P26" s="15">
        <v>19.5</v>
      </c>
      <c r="Q26" s="11">
        <f t="shared" si="10"/>
        <v>38153</v>
      </c>
      <c r="R26" s="12">
        <f t="shared" si="11"/>
        <v>0.0054110109030033075</v>
      </c>
      <c r="S26" s="16">
        <f t="shared" si="12"/>
        <v>0.0054110109030033075</v>
      </c>
      <c r="T26" s="14">
        <f t="shared" si="13"/>
        <v>55</v>
      </c>
      <c r="U26" s="17">
        <v>1391</v>
      </c>
      <c r="V26" s="13">
        <f t="shared" si="14"/>
        <v>28</v>
      </c>
      <c r="W26" s="18">
        <f t="shared" si="15"/>
        <v>354</v>
      </c>
      <c r="X26" s="19">
        <f t="shared" si="16"/>
        <v>24</v>
      </c>
    </row>
    <row r="27" spans="1:24" ht="37.5" customHeight="1">
      <c r="A27" s="10" t="s">
        <v>48</v>
      </c>
      <c r="B27" s="11">
        <v>46320</v>
      </c>
      <c r="C27" s="11">
        <v>4704</v>
      </c>
      <c r="D27" s="12">
        <f t="shared" si="0"/>
        <v>0.10155440414507771</v>
      </c>
      <c r="E27" s="13">
        <f t="shared" si="1"/>
        <v>79</v>
      </c>
      <c r="F27" s="11">
        <v>2986</v>
      </c>
      <c r="G27" s="12">
        <f t="shared" si="2"/>
        <v>0.6347789115646258</v>
      </c>
      <c r="H27" s="13">
        <f t="shared" si="3"/>
        <v>80</v>
      </c>
      <c r="I27" s="12">
        <f t="shared" si="4"/>
        <v>0.06446459412780656</v>
      </c>
      <c r="J27" s="13">
        <f t="shared" si="5"/>
        <v>83</v>
      </c>
      <c r="K27" s="11">
        <v>1087</v>
      </c>
      <c r="L27" s="12">
        <f t="shared" si="6"/>
        <v>0.023467184801381692</v>
      </c>
      <c r="M27" s="14">
        <f t="shared" si="7"/>
        <v>83</v>
      </c>
      <c r="N27" s="12">
        <f t="shared" si="8"/>
        <v>0.3640321500334896</v>
      </c>
      <c r="O27" s="14">
        <f t="shared" si="9"/>
        <v>21</v>
      </c>
      <c r="P27" s="23">
        <v>0</v>
      </c>
      <c r="Q27" s="11">
        <f t="shared" si="10"/>
        <v>0</v>
      </c>
      <c r="R27" s="12">
        <f t="shared" si="11"/>
        <v>0</v>
      </c>
      <c r="S27" s="16">
        <f t="shared" si="12"/>
        <v>1</v>
      </c>
      <c r="T27" s="14">
        <f t="shared" si="13"/>
        <v>0</v>
      </c>
      <c r="U27" s="17">
        <v>162</v>
      </c>
      <c r="V27" s="13">
        <f t="shared" si="14"/>
        <v>1</v>
      </c>
      <c r="W27" s="18">
        <f t="shared" si="15"/>
        <v>347</v>
      </c>
      <c r="X27" s="19">
        <f t="shared" si="16"/>
        <v>25</v>
      </c>
    </row>
    <row r="28" spans="1:24" ht="37.5" customHeight="1">
      <c r="A28" s="43" t="s">
        <v>49</v>
      </c>
      <c r="B28" s="44">
        <v>1227846</v>
      </c>
      <c r="C28" s="44">
        <v>28831</v>
      </c>
      <c r="D28" s="45">
        <f t="shared" si="0"/>
        <v>0.023480957709680204</v>
      </c>
      <c r="E28" s="46">
        <f t="shared" si="1"/>
        <v>16</v>
      </c>
      <c r="F28" s="44">
        <v>19943</v>
      </c>
      <c r="G28" s="45">
        <f t="shared" si="2"/>
        <v>0.6917207172834796</v>
      </c>
      <c r="H28" s="46">
        <f t="shared" si="3"/>
        <v>82</v>
      </c>
      <c r="I28" s="45">
        <f t="shared" si="4"/>
        <v>0.01624226490944304</v>
      </c>
      <c r="J28" s="46">
        <f t="shared" si="5"/>
        <v>44</v>
      </c>
      <c r="K28" s="44">
        <v>10414</v>
      </c>
      <c r="L28" s="45">
        <f t="shared" si="6"/>
        <v>0.008481519669404795</v>
      </c>
      <c r="M28" s="47">
        <f t="shared" si="7"/>
        <v>54</v>
      </c>
      <c r="N28" s="45">
        <f t="shared" si="8"/>
        <v>0.5221882364739507</v>
      </c>
      <c r="O28" s="47">
        <f t="shared" si="9"/>
        <v>61</v>
      </c>
      <c r="P28" s="48">
        <v>12</v>
      </c>
      <c r="Q28" s="44">
        <f t="shared" si="10"/>
        <v>102321</v>
      </c>
      <c r="R28" s="45">
        <f t="shared" si="11"/>
        <v>0.014511573050774551</v>
      </c>
      <c r="S28" s="49">
        <f t="shared" si="12"/>
        <v>0.014511573050774551</v>
      </c>
      <c r="T28" s="47">
        <f t="shared" si="13"/>
        <v>27</v>
      </c>
      <c r="U28" s="50">
        <v>3306</v>
      </c>
      <c r="V28" s="46">
        <f t="shared" si="14"/>
        <v>61</v>
      </c>
      <c r="W28" s="51">
        <f t="shared" si="15"/>
        <v>345</v>
      </c>
      <c r="X28" s="52">
        <f t="shared" si="16"/>
        <v>26</v>
      </c>
    </row>
    <row r="29" spans="1:24" ht="37.5" customHeight="1">
      <c r="A29" s="10" t="s">
        <v>50</v>
      </c>
      <c r="B29" s="11">
        <v>1139499</v>
      </c>
      <c r="C29" s="11">
        <v>116013</v>
      </c>
      <c r="D29" s="12">
        <f t="shared" si="0"/>
        <v>0.10181053252350375</v>
      </c>
      <c r="E29" s="13">
        <f t="shared" si="1"/>
        <v>80</v>
      </c>
      <c r="F29" s="11">
        <v>29484</v>
      </c>
      <c r="G29" s="12">
        <f t="shared" si="2"/>
        <v>0.25414393214553543</v>
      </c>
      <c r="H29" s="13">
        <f t="shared" si="3"/>
        <v>12</v>
      </c>
      <c r="I29" s="12">
        <f t="shared" si="4"/>
        <v>0.025874529069354165</v>
      </c>
      <c r="J29" s="13">
        <f t="shared" si="5"/>
        <v>62</v>
      </c>
      <c r="K29" s="11">
        <v>11724</v>
      </c>
      <c r="L29" s="12">
        <f t="shared" si="6"/>
        <v>0.010288732153341074</v>
      </c>
      <c r="M29" s="14">
        <f t="shared" si="7"/>
        <v>62</v>
      </c>
      <c r="N29" s="12">
        <f t="shared" si="8"/>
        <v>0.39763939763939765</v>
      </c>
      <c r="O29" s="14">
        <f t="shared" si="9"/>
        <v>28</v>
      </c>
      <c r="P29" s="15">
        <v>16</v>
      </c>
      <c r="Q29" s="11">
        <f t="shared" si="10"/>
        <v>71219</v>
      </c>
      <c r="R29" s="12">
        <f t="shared" si="11"/>
        <v>0.010100563140539212</v>
      </c>
      <c r="S29" s="16">
        <f t="shared" si="12"/>
        <v>0.010100563140539212</v>
      </c>
      <c r="T29" s="14">
        <f t="shared" si="13"/>
        <v>35</v>
      </c>
      <c r="U29" s="17">
        <v>3665</v>
      </c>
      <c r="V29" s="13">
        <f t="shared" si="14"/>
        <v>64</v>
      </c>
      <c r="W29" s="18">
        <f t="shared" si="15"/>
        <v>343</v>
      </c>
      <c r="X29" s="19">
        <f t="shared" si="16"/>
        <v>27</v>
      </c>
    </row>
    <row r="30" spans="1:24" ht="37.5" customHeight="1">
      <c r="A30" s="10" t="s">
        <v>51</v>
      </c>
      <c r="B30" s="11">
        <v>11468170</v>
      </c>
      <c r="C30" s="11">
        <v>236030</v>
      </c>
      <c r="D30" s="12">
        <f t="shared" si="0"/>
        <v>0.020581313322003424</v>
      </c>
      <c r="E30" s="13">
        <f t="shared" si="1"/>
        <v>11</v>
      </c>
      <c r="F30" s="11">
        <v>128175</v>
      </c>
      <c r="G30" s="12">
        <f t="shared" si="2"/>
        <v>0.543045375587849</v>
      </c>
      <c r="H30" s="13">
        <f t="shared" si="3"/>
        <v>68</v>
      </c>
      <c r="I30" s="12">
        <f t="shared" si="4"/>
        <v>0.011176587023038548</v>
      </c>
      <c r="J30" s="13">
        <f t="shared" si="5"/>
        <v>27</v>
      </c>
      <c r="K30" s="11">
        <v>59057</v>
      </c>
      <c r="L30" s="12">
        <f t="shared" si="6"/>
        <v>0.005149644625079677</v>
      </c>
      <c r="M30" s="14">
        <f t="shared" si="7"/>
        <v>25</v>
      </c>
      <c r="N30" s="12">
        <f t="shared" si="8"/>
        <v>0.46075287692607764</v>
      </c>
      <c r="O30" s="14">
        <f t="shared" si="9"/>
        <v>44</v>
      </c>
      <c r="P30" s="15">
        <v>712</v>
      </c>
      <c r="Q30" s="11">
        <f t="shared" si="10"/>
        <v>16107</v>
      </c>
      <c r="R30" s="12">
        <f t="shared" si="11"/>
        <v>0.002284359096654897</v>
      </c>
      <c r="S30" s="16">
        <f t="shared" si="12"/>
        <v>0.002284359096654897</v>
      </c>
      <c r="T30" s="14">
        <f t="shared" si="13"/>
        <v>82</v>
      </c>
      <c r="U30" s="17">
        <v>44848</v>
      </c>
      <c r="V30" s="13">
        <f t="shared" si="14"/>
        <v>85</v>
      </c>
      <c r="W30" s="18">
        <f t="shared" si="15"/>
        <v>342</v>
      </c>
      <c r="X30" s="19">
        <f t="shared" si="16"/>
        <v>28</v>
      </c>
    </row>
    <row r="31" spans="1:24" ht="37.5" customHeight="1">
      <c r="A31" s="10" t="s">
        <v>52</v>
      </c>
      <c r="B31" s="11">
        <v>6729595</v>
      </c>
      <c r="C31" s="11">
        <v>595868</v>
      </c>
      <c r="D31" s="12">
        <f t="shared" si="0"/>
        <v>0.08854440720429683</v>
      </c>
      <c r="E31" s="13">
        <f t="shared" si="1"/>
        <v>72</v>
      </c>
      <c r="F31" s="11">
        <v>124576</v>
      </c>
      <c r="G31" s="12">
        <f t="shared" si="2"/>
        <v>0.2090664375331449</v>
      </c>
      <c r="H31" s="13">
        <f t="shared" si="3"/>
        <v>8</v>
      </c>
      <c r="I31" s="12">
        <f t="shared" si="4"/>
        <v>0.018511663777686472</v>
      </c>
      <c r="J31" s="13">
        <f t="shared" si="5"/>
        <v>50</v>
      </c>
      <c r="K31" s="11">
        <v>49808</v>
      </c>
      <c r="L31" s="12">
        <f t="shared" si="6"/>
        <v>0.007401336930379912</v>
      </c>
      <c r="M31" s="14">
        <f t="shared" si="7"/>
        <v>48</v>
      </c>
      <c r="N31" s="12">
        <f t="shared" si="8"/>
        <v>0.39982019008476755</v>
      </c>
      <c r="O31" s="14">
        <f t="shared" si="9"/>
        <v>29</v>
      </c>
      <c r="P31" s="15">
        <v>153.7</v>
      </c>
      <c r="Q31" s="11">
        <f t="shared" si="10"/>
        <v>43784</v>
      </c>
      <c r="R31" s="12">
        <f t="shared" si="11"/>
        <v>0.006209621822061091</v>
      </c>
      <c r="S31" s="16">
        <f t="shared" si="12"/>
        <v>0.006209621822061091</v>
      </c>
      <c r="T31" s="14">
        <f t="shared" si="13"/>
        <v>48</v>
      </c>
      <c r="U31" s="17">
        <v>21137</v>
      </c>
      <c r="V31" s="13">
        <f t="shared" si="14"/>
        <v>84</v>
      </c>
      <c r="W31" s="18">
        <f t="shared" si="15"/>
        <v>339</v>
      </c>
      <c r="X31" s="19">
        <f t="shared" si="16"/>
        <v>29</v>
      </c>
    </row>
    <row r="32" spans="1:24" ht="37.5" customHeight="1">
      <c r="A32" s="10" t="s">
        <v>53</v>
      </c>
      <c r="B32" s="11">
        <v>2626322</v>
      </c>
      <c r="C32" s="11">
        <v>69858</v>
      </c>
      <c r="D32" s="12">
        <f t="shared" si="0"/>
        <v>0.02659917557709984</v>
      </c>
      <c r="E32" s="13">
        <f t="shared" si="1"/>
        <v>23</v>
      </c>
      <c r="F32" s="11">
        <v>33319</v>
      </c>
      <c r="G32" s="12">
        <f t="shared" si="2"/>
        <v>0.47695324801740674</v>
      </c>
      <c r="H32" s="13">
        <f t="shared" si="3"/>
        <v>54</v>
      </c>
      <c r="I32" s="12">
        <f t="shared" si="4"/>
        <v>0.012686563186083046</v>
      </c>
      <c r="J32" s="13">
        <f t="shared" si="5"/>
        <v>35</v>
      </c>
      <c r="K32" s="11">
        <v>14895</v>
      </c>
      <c r="L32" s="12">
        <f t="shared" si="6"/>
        <v>0.005671429474375191</v>
      </c>
      <c r="M32" s="14">
        <f t="shared" si="7"/>
        <v>34</v>
      </c>
      <c r="N32" s="12">
        <f t="shared" si="8"/>
        <v>0.447042228158108</v>
      </c>
      <c r="O32" s="14">
        <f t="shared" si="9"/>
        <v>39</v>
      </c>
      <c r="P32" s="15">
        <v>108</v>
      </c>
      <c r="Q32" s="11">
        <f t="shared" si="10"/>
        <v>24318</v>
      </c>
      <c r="R32" s="12">
        <f t="shared" si="11"/>
        <v>0.003448875924284707</v>
      </c>
      <c r="S32" s="16">
        <f t="shared" si="12"/>
        <v>0.003448875924284707</v>
      </c>
      <c r="T32" s="14">
        <f t="shared" si="13"/>
        <v>72</v>
      </c>
      <c r="U32" s="17">
        <v>6344</v>
      </c>
      <c r="V32" s="13">
        <f t="shared" si="14"/>
        <v>80</v>
      </c>
      <c r="W32" s="18">
        <f t="shared" si="15"/>
        <v>337</v>
      </c>
      <c r="X32" s="19">
        <f t="shared" si="16"/>
        <v>30</v>
      </c>
    </row>
    <row r="33" spans="1:24" ht="37.5" customHeight="1">
      <c r="A33" s="10" t="s">
        <v>54</v>
      </c>
      <c r="B33" s="11">
        <v>1041220</v>
      </c>
      <c r="C33" s="11">
        <v>31340</v>
      </c>
      <c r="D33" s="12">
        <f t="shared" si="0"/>
        <v>0.030099306582662647</v>
      </c>
      <c r="E33" s="13">
        <f t="shared" si="1"/>
        <v>30</v>
      </c>
      <c r="F33" s="11">
        <v>14939</v>
      </c>
      <c r="G33" s="12">
        <f t="shared" si="2"/>
        <v>0.4766751754945756</v>
      </c>
      <c r="H33" s="13">
        <f t="shared" si="3"/>
        <v>53</v>
      </c>
      <c r="I33" s="12">
        <f t="shared" si="4"/>
        <v>0.014347592247555751</v>
      </c>
      <c r="J33" s="13">
        <f t="shared" si="5"/>
        <v>38</v>
      </c>
      <c r="K33" s="11">
        <v>8595</v>
      </c>
      <c r="L33" s="12">
        <f t="shared" si="6"/>
        <v>0.008254739632354353</v>
      </c>
      <c r="M33" s="14">
        <f t="shared" si="7"/>
        <v>53</v>
      </c>
      <c r="N33" s="12">
        <f t="shared" si="8"/>
        <v>0.5753397148403507</v>
      </c>
      <c r="O33" s="14">
        <f t="shared" si="9"/>
        <v>76</v>
      </c>
      <c r="P33" s="15">
        <v>33</v>
      </c>
      <c r="Q33" s="11">
        <f t="shared" si="10"/>
        <v>31553</v>
      </c>
      <c r="R33" s="12">
        <f t="shared" si="11"/>
        <v>0.004474972532237658</v>
      </c>
      <c r="S33" s="16">
        <f t="shared" si="12"/>
        <v>0.004474972532237658</v>
      </c>
      <c r="T33" s="14">
        <f t="shared" si="13"/>
        <v>62</v>
      </c>
      <c r="U33" s="17">
        <v>1235</v>
      </c>
      <c r="V33" s="13">
        <f t="shared" si="14"/>
        <v>23</v>
      </c>
      <c r="W33" s="18">
        <f t="shared" si="15"/>
        <v>335</v>
      </c>
      <c r="X33" s="19">
        <f t="shared" si="16"/>
        <v>31</v>
      </c>
    </row>
    <row r="34" spans="1:24" ht="37.5" customHeight="1">
      <c r="A34" s="10" t="s">
        <v>55</v>
      </c>
      <c r="B34" s="11">
        <v>266043</v>
      </c>
      <c r="C34" s="11">
        <v>11043</v>
      </c>
      <c r="D34" s="12">
        <f t="shared" si="0"/>
        <v>0.04150832760117725</v>
      </c>
      <c r="E34" s="13">
        <f t="shared" si="1"/>
        <v>42</v>
      </c>
      <c r="F34" s="11">
        <v>4620</v>
      </c>
      <c r="G34" s="12">
        <f t="shared" si="2"/>
        <v>0.41836457484379247</v>
      </c>
      <c r="H34" s="13">
        <f t="shared" si="3"/>
        <v>45</v>
      </c>
      <c r="I34" s="12">
        <f t="shared" si="4"/>
        <v>0.017365613829343377</v>
      </c>
      <c r="J34" s="13">
        <f t="shared" si="5"/>
        <v>48</v>
      </c>
      <c r="K34" s="11">
        <v>2312</v>
      </c>
      <c r="L34" s="12">
        <f t="shared" si="6"/>
        <v>0.008690324496415993</v>
      </c>
      <c r="M34" s="14">
        <f t="shared" si="7"/>
        <v>57</v>
      </c>
      <c r="N34" s="12">
        <f t="shared" si="8"/>
        <v>0.5004329004329005</v>
      </c>
      <c r="O34" s="14">
        <f t="shared" si="9"/>
        <v>54</v>
      </c>
      <c r="P34" s="23">
        <v>15</v>
      </c>
      <c r="Q34" s="11">
        <f t="shared" si="10"/>
        <v>17737</v>
      </c>
      <c r="R34" s="12">
        <f t="shared" si="11"/>
        <v>0.002515532209434898</v>
      </c>
      <c r="S34" s="16">
        <f t="shared" si="12"/>
        <v>0.002515532209434898</v>
      </c>
      <c r="T34" s="14">
        <f t="shared" si="13"/>
        <v>80</v>
      </c>
      <c r="U34" s="17">
        <v>361</v>
      </c>
      <c r="V34" s="13">
        <f t="shared" si="14"/>
        <v>9</v>
      </c>
      <c r="W34" s="18">
        <f t="shared" si="15"/>
        <v>335</v>
      </c>
      <c r="X34" s="19">
        <f t="shared" si="16"/>
        <v>31</v>
      </c>
    </row>
    <row r="35" spans="1:24" ht="37.5" customHeight="1">
      <c r="A35" s="10" t="s">
        <v>56</v>
      </c>
      <c r="B35" s="11">
        <v>1002126</v>
      </c>
      <c r="C35" s="11">
        <v>79917</v>
      </c>
      <c r="D35" s="12">
        <f t="shared" si="0"/>
        <v>0.07974745690661654</v>
      </c>
      <c r="E35" s="13">
        <f t="shared" si="1"/>
        <v>63</v>
      </c>
      <c r="F35" s="11">
        <v>26089</v>
      </c>
      <c r="G35" s="12">
        <f t="shared" si="2"/>
        <v>0.3264511931128546</v>
      </c>
      <c r="H35" s="13">
        <f t="shared" si="3"/>
        <v>22</v>
      </c>
      <c r="I35" s="12">
        <f t="shared" si="4"/>
        <v>0.026033652454880922</v>
      </c>
      <c r="J35" s="13">
        <f t="shared" si="5"/>
        <v>63</v>
      </c>
      <c r="K35" s="11">
        <v>12032</v>
      </c>
      <c r="L35" s="12">
        <f t="shared" si="6"/>
        <v>0.012006474235774743</v>
      </c>
      <c r="M35" s="14">
        <f t="shared" si="7"/>
        <v>68</v>
      </c>
      <c r="N35" s="12">
        <f t="shared" si="8"/>
        <v>0.46119054007436083</v>
      </c>
      <c r="O35" s="14">
        <f t="shared" si="9"/>
        <v>45</v>
      </c>
      <c r="P35" s="15">
        <v>21.75</v>
      </c>
      <c r="Q35" s="11">
        <f t="shared" si="10"/>
        <v>46075</v>
      </c>
      <c r="R35" s="12">
        <f t="shared" si="11"/>
        <v>0.006534540595913228</v>
      </c>
      <c r="S35" s="16">
        <f t="shared" si="12"/>
        <v>0.006534540595913228</v>
      </c>
      <c r="T35" s="14">
        <f t="shared" si="13"/>
        <v>45</v>
      </c>
      <c r="U35" s="17">
        <v>1424</v>
      </c>
      <c r="V35" s="13">
        <f t="shared" si="14"/>
        <v>29</v>
      </c>
      <c r="W35" s="18">
        <f t="shared" si="15"/>
        <v>335</v>
      </c>
      <c r="X35" s="19">
        <f t="shared" si="16"/>
        <v>31</v>
      </c>
    </row>
    <row r="36" spans="1:24" ht="37.5" customHeight="1">
      <c r="A36" s="10" t="s">
        <v>57</v>
      </c>
      <c r="B36" s="11">
        <v>3215241</v>
      </c>
      <c r="C36" s="11">
        <v>188252</v>
      </c>
      <c r="D36" s="12">
        <f t="shared" si="0"/>
        <v>0.05854988786221624</v>
      </c>
      <c r="E36" s="13">
        <f t="shared" si="1"/>
        <v>53</v>
      </c>
      <c r="F36" s="11">
        <v>62080</v>
      </c>
      <c r="G36" s="12">
        <f t="shared" si="2"/>
        <v>0.3297707328474598</v>
      </c>
      <c r="H36" s="13">
        <f t="shared" si="3"/>
        <v>24</v>
      </c>
      <c r="I36" s="12">
        <f t="shared" si="4"/>
        <v>0.01930803942845964</v>
      </c>
      <c r="J36" s="13">
        <f t="shared" si="5"/>
        <v>53</v>
      </c>
      <c r="K36" s="11">
        <v>23414</v>
      </c>
      <c r="L36" s="12">
        <f t="shared" si="6"/>
        <v>0.007282191288304671</v>
      </c>
      <c r="M36" s="14">
        <f t="shared" si="7"/>
        <v>46</v>
      </c>
      <c r="N36" s="12">
        <f t="shared" si="8"/>
        <v>0.37715850515463917</v>
      </c>
      <c r="O36" s="14">
        <f t="shared" si="9"/>
        <v>24</v>
      </c>
      <c r="P36" s="15">
        <v>75.5</v>
      </c>
      <c r="Q36" s="11">
        <f t="shared" si="10"/>
        <v>42586</v>
      </c>
      <c r="R36" s="12">
        <f t="shared" si="11"/>
        <v>0.006039716675367569</v>
      </c>
      <c r="S36" s="16">
        <f t="shared" si="12"/>
        <v>0.006039716675367569</v>
      </c>
      <c r="T36" s="14">
        <f t="shared" si="13"/>
        <v>49</v>
      </c>
      <c r="U36" s="17">
        <v>6032</v>
      </c>
      <c r="V36" s="13">
        <f t="shared" si="14"/>
        <v>78</v>
      </c>
      <c r="W36" s="18">
        <f t="shared" si="15"/>
        <v>327</v>
      </c>
      <c r="X36" s="19">
        <f t="shared" si="16"/>
        <v>34</v>
      </c>
    </row>
    <row r="37" spans="1:24" ht="37.5" customHeight="1">
      <c r="A37" s="10" t="s">
        <v>58</v>
      </c>
      <c r="B37" s="11">
        <v>3729647</v>
      </c>
      <c r="C37" s="11">
        <v>255410</v>
      </c>
      <c r="D37" s="12">
        <f t="shared" si="0"/>
        <v>0.0684810117418619</v>
      </c>
      <c r="E37" s="13">
        <f t="shared" si="1"/>
        <v>56</v>
      </c>
      <c r="F37" s="11">
        <v>89612</v>
      </c>
      <c r="G37" s="12">
        <f t="shared" si="2"/>
        <v>0.3508554872557848</v>
      </c>
      <c r="H37" s="13">
        <f t="shared" si="3"/>
        <v>28</v>
      </c>
      <c r="I37" s="12">
        <f t="shared" si="4"/>
        <v>0.024026938742460077</v>
      </c>
      <c r="J37" s="13">
        <f t="shared" si="5"/>
        <v>59</v>
      </c>
      <c r="K37" s="11">
        <v>28571</v>
      </c>
      <c r="L37" s="12">
        <f t="shared" si="6"/>
        <v>0.007660510498714758</v>
      </c>
      <c r="M37" s="14">
        <f t="shared" si="7"/>
        <v>50</v>
      </c>
      <c r="N37" s="12">
        <f t="shared" si="8"/>
        <v>0.3188300674016873</v>
      </c>
      <c r="O37" s="14">
        <f t="shared" si="9"/>
        <v>10</v>
      </c>
      <c r="P37" s="15">
        <v>76</v>
      </c>
      <c r="Q37" s="11">
        <f t="shared" si="10"/>
        <v>49075</v>
      </c>
      <c r="R37" s="12">
        <f t="shared" si="11"/>
        <v>0.006960012582624887</v>
      </c>
      <c r="S37" s="16">
        <f t="shared" si="12"/>
        <v>0.006960012582624887</v>
      </c>
      <c r="T37" s="14">
        <f t="shared" si="13"/>
        <v>43</v>
      </c>
      <c r="U37" s="17">
        <v>5311</v>
      </c>
      <c r="V37" s="13">
        <f t="shared" si="14"/>
        <v>76</v>
      </c>
      <c r="W37" s="18">
        <f t="shared" si="15"/>
        <v>322</v>
      </c>
      <c r="X37" s="19">
        <f t="shared" si="16"/>
        <v>35</v>
      </c>
    </row>
    <row r="38" spans="1:24" ht="37.5" customHeight="1">
      <c r="A38" s="10" t="s">
        <v>59</v>
      </c>
      <c r="B38" s="11">
        <v>1208477</v>
      </c>
      <c r="C38" s="11">
        <v>83249</v>
      </c>
      <c r="D38" s="12">
        <f t="shared" si="0"/>
        <v>0.06888753364772354</v>
      </c>
      <c r="E38" s="13">
        <f t="shared" si="1"/>
        <v>58</v>
      </c>
      <c r="F38" s="11">
        <v>29886</v>
      </c>
      <c r="G38" s="12">
        <f t="shared" si="2"/>
        <v>0.35899530324688583</v>
      </c>
      <c r="H38" s="13">
        <f t="shared" si="3"/>
        <v>31</v>
      </c>
      <c r="I38" s="12">
        <f t="shared" si="4"/>
        <v>0.024730301031794563</v>
      </c>
      <c r="J38" s="13">
        <f t="shared" si="5"/>
        <v>60</v>
      </c>
      <c r="K38" s="11">
        <v>13355</v>
      </c>
      <c r="L38" s="12">
        <f t="shared" si="6"/>
        <v>0.011051099855437877</v>
      </c>
      <c r="M38" s="14">
        <f t="shared" si="7"/>
        <v>64</v>
      </c>
      <c r="N38" s="12">
        <f t="shared" si="8"/>
        <v>0.44686475272702936</v>
      </c>
      <c r="O38" s="14">
        <f t="shared" si="9"/>
        <v>38</v>
      </c>
      <c r="P38" s="15">
        <v>8.5</v>
      </c>
      <c r="Q38" s="11">
        <f t="shared" si="10"/>
        <v>142174</v>
      </c>
      <c r="R38" s="12">
        <f t="shared" si="11"/>
        <v>0.020163684746247797</v>
      </c>
      <c r="S38" s="16">
        <f t="shared" si="12"/>
        <v>0.020163684746247797</v>
      </c>
      <c r="T38" s="14">
        <f t="shared" si="13"/>
        <v>21</v>
      </c>
      <c r="U38" s="17">
        <v>2486</v>
      </c>
      <c r="V38" s="13">
        <f t="shared" si="14"/>
        <v>47</v>
      </c>
      <c r="W38" s="18">
        <f t="shared" si="15"/>
        <v>319</v>
      </c>
      <c r="X38" s="19">
        <f t="shared" si="16"/>
        <v>36</v>
      </c>
    </row>
    <row r="39" spans="1:24" ht="37.5" customHeight="1">
      <c r="A39" s="10" t="s">
        <v>60</v>
      </c>
      <c r="B39" s="11">
        <v>760079</v>
      </c>
      <c r="C39" s="11">
        <v>66014</v>
      </c>
      <c r="D39" s="12">
        <f t="shared" si="0"/>
        <v>0.08685149833109453</v>
      </c>
      <c r="E39" s="13">
        <f t="shared" si="1"/>
        <v>69</v>
      </c>
      <c r="F39" s="11">
        <v>23468</v>
      </c>
      <c r="G39" s="12">
        <f t="shared" si="2"/>
        <v>0.35550034841094313</v>
      </c>
      <c r="H39" s="13">
        <f t="shared" si="3"/>
        <v>30</v>
      </c>
      <c r="I39" s="12">
        <f t="shared" si="4"/>
        <v>0.03087573791671655</v>
      </c>
      <c r="J39" s="13">
        <f t="shared" si="5"/>
        <v>71</v>
      </c>
      <c r="K39" s="11">
        <v>11373</v>
      </c>
      <c r="L39" s="12">
        <f t="shared" si="6"/>
        <v>0.014962918328226408</v>
      </c>
      <c r="M39" s="14">
        <f t="shared" si="7"/>
        <v>74</v>
      </c>
      <c r="N39" s="12">
        <f t="shared" si="8"/>
        <v>0.4846173512868587</v>
      </c>
      <c r="O39" s="14">
        <f t="shared" si="9"/>
        <v>52</v>
      </c>
      <c r="P39" s="15">
        <v>0</v>
      </c>
      <c r="Q39" s="11">
        <f t="shared" si="10"/>
        <v>0</v>
      </c>
      <c r="R39" s="12">
        <f t="shared" si="11"/>
        <v>0</v>
      </c>
      <c r="S39" s="16">
        <f t="shared" si="12"/>
        <v>1</v>
      </c>
      <c r="T39" s="14">
        <f t="shared" si="13"/>
        <v>0</v>
      </c>
      <c r="U39" s="17">
        <v>799</v>
      </c>
      <c r="V39" s="13">
        <f t="shared" si="14"/>
        <v>19</v>
      </c>
      <c r="W39" s="18">
        <f t="shared" si="15"/>
        <v>315</v>
      </c>
      <c r="X39" s="19">
        <f t="shared" si="16"/>
        <v>37</v>
      </c>
    </row>
    <row r="40" spans="1:24" ht="37.5" customHeight="1">
      <c r="A40" s="10" t="s">
        <v>61</v>
      </c>
      <c r="B40" s="11">
        <v>904509</v>
      </c>
      <c r="C40" s="11">
        <v>21735</v>
      </c>
      <c r="D40" s="12">
        <f t="shared" si="0"/>
        <v>0.024029611645655268</v>
      </c>
      <c r="E40" s="13">
        <f t="shared" si="1"/>
        <v>17</v>
      </c>
      <c r="F40" s="11">
        <v>12031</v>
      </c>
      <c r="G40" s="12">
        <f t="shared" si="2"/>
        <v>0.5535311709224753</v>
      </c>
      <c r="H40" s="13">
        <f t="shared" si="3"/>
        <v>69</v>
      </c>
      <c r="I40" s="12">
        <f t="shared" si="4"/>
        <v>0.013301139071031908</v>
      </c>
      <c r="J40" s="13">
        <f t="shared" si="5"/>
        <v>36</v>
      </c>
      <c r="K40" s="11">
        <v>6666</v>
      </c>
      <c r="L40" s="12">
        <f t="shared" si="6"/>
        <v>0.007369744247984265</v>
      </c>
      <c r="M40" s="14">
        <f t="shared" si="7"/>
        <v>47</v>
      </c>
      <c r="N40" s="12">
        <f t="shared" si="8"/>
        <v>0.5540686559720721</v>
      </c>
      <c r="O40" s="14">
        <f t="shared" si="9"/>
        <v>70</v>
      </c>
      <c r="P40" s="24">
        <v>18.5</v>
      </c>
      <c r="Q40" s="11">
        <f t="shared" si="10"/>
        <v>48893</v>
      </c>
      <c r="R40" s="12">
        <f t="shared" si="11"/>
        <v>0.006934200615431046</v>
      </c>
      <c r="S40" s="16">
        <f t="shared" si="12"/>
        <v>0.006934200615431046</v>
      </c>
      <c r="T40" s="14">
        <f t="shared" si="13"/>
        <v>44</v>
      </c>
      <c r="U40" s="17">
        <v>1525</v>
      </c>
      <c r="V40" s="13">
        <f t="shared" si="14"/>
        <v>30</v>
      </c>
      <c r="W40" s="18">
        <f t="shared" si="15"/>
        <v>313</v>
      </c>
      <c r="X40" s="19">
        <f t="shared" si="16"/>
        <v>38</v>
      </c>
    </row>
    <row r="41" spans="1:24" ht="37.5" customHeight="1">
      <c r="A41" s="10" t="s">
        <v>62</v>
      </c>
      <c r="B41" s="11">
        <v>431023</v>
      </c>
      <c r="C41" s="11">
        <v>13884</v>
      </c>
      <c r="D41" s="12">
        <f t="shared" si="0"/>
        <v>0.032211738120703534</v>
      </c>
      <c r="E41" s="13">
        <f t="shared" si="1"/>
        <v>33</v>
      </c>
      <c r="F41" s="11">
        <v>6754</v>
      </c>
      <c r="G41" s="12">
        <f t="shared" si="2"/>
        <v>0.4864592336502449</v>
      </c>
      <c r="H41" s="13">
        <f t="shared" si="3"/>
        <v>56</v>
      </c>
      <c r="I41" s="12">
        <f t="shared" si="4"/>
        <v>0.015669697440739823</v>
      </c>
      <c r="J41" s="13">
        <f t="shared" si="5"/>
        <v>42</v>
      </c>
      <c r="K41" s="11">
        <v>4773</v>
      </c>
      <c r="L41" s="12">
        <f t="shared" si="6"/>
        <v>0.011073655002169258</v>
      </c>
      <c r="M41" s="14">
        <f t="shared" si="7"/>
        <v>65</v>
      </c>
      <c r="N41" s="12">
        <f t="shared" si="8"/>
        <v>0.7066923304708321</v>
      </c>
      <c r="O41" s="14">
        <f t="shared" si="9"/>
        <v>84</v>
      </c>
      <c r="P41" s="15">
        <v>3</v>
      </c>
      <c r="Q41" s="11">
        <f t="shared" si="10"/>
        <v>143675</v>
      </c>
      <c r="R41" s="12">
        <f t="shared" si="11"/>
        <v>0.0203765625635992</v>
      </c>
      <c r="S41" s="16">
        <f t="shared" si="12"/>
        <v>0.0203765625635992</v>
      </c>
      <c r="T41" s="14">
        <f t="shared" si="13"/>
        <v>20</v>
      </c>
      <c r="U41" s="17">
        <v>327</v>
      </c>
      <c r="V41" s="13">
        <f t="shared" si="14"/>
        <v>5</v>
      </c>
      <c r="W41" s="18">
        <f t="shared" si="15"/>
        <v>305</v>
      </c>
      <c r="X41" s="19">
        <f t="shared" si="16"/>
        <v>39</v>
      </c>
    </row>
    <row r="42" spans="1:24" ht="37.5" customHeight="1">
      <c r="A42" s="10" t="s">
        <v>63</v>
      </c>
      <c r="B42" s="11">
        <v>2416513</v>
      </c>
      <c r="C42" s="11">
        <v>60736</v>
      </c>
      <c r="D42" s="12">
        <f t="shared" si="0"/>
        <v>0.025133736089977585</v>
      </c>
      <c r="E42" s="13">
        <f t="shared" si="1"/>
        <v>21</v>
      </c>
      <c r="F42" s="11">
        <v>29992</v>
      </c>
      <c r="G42" s="12">
        <f t="shared" si="2"/>
        <v>0.49380927291886195</v>
      </c>
      <c r="H42" s="13">
        <f t="shared" si="3"/>
        <v>58</v>
      </c>
      <c r="I42" s="12">
        <f t="shared" si="4"/>
        <v>0.012411271944326391</v>
      </c>
      <c r="J42" s="13">
        <f t="shared" si="5"/>
        <v>33</v>
      </c>
      <c r="K42" s="11">
        <v>13399</v>
      </c>
      <c r="L42" s="12">
        <f t="shared" si="6"/>
        <v>0.005544766363764647</v>
      </c>
      <c r="M42" s="14">
        <f t="shared" si="7"/>
        <v>32</v>
      </c>
      <c r="N42" s="12">
        <f t="shared" si="8"/>
        <v>0.4467524673246199</v>
      </c>
      <c r="O42" s="14">
        <f t="shared" si="9"/>
        <v>37</v>
      </c>
      <c r="P42" s="15">
        <v>97</v>
      </c>
      <c r="Q42" s="11">
        <f t="shared" si="10"/>
        <v>24913</v>
      </c>
      <c r="R42" s="12">
        <f t="shared" si="11"/>
        <v>0.0035332612016491863</v>
      </c>
      <c r="S42" s="16">
        <f t="shared" si="12"/>
        <v>0.0035332612016491863</v>
      </c>
      <c r="T42" s="14">
        <f t="shared" si="13"/>
        <v>71</v>
      </c>
      <c r="U42" s="17">
        <v>2238</v>
      </c>
      <c r="V42" s="13">
        <f t="shared" si="14"/>
        <v>42</v>
      </c>
      <c r="W42" s="18">
        <f t="shared" si="15"/>
        <v>294</v>
      </c>
      <c r="X42" s="19">
        <f t="shared" si="16"/>
        <v>40</v>
      </c>
    </row>
    <row r="43" spans="1:24" ht="37.5" customHeight="1">
      <c r="A43" s="10" t="s">
        <v>64</v>
      </c>
      <c r="B43" s="11">
        <v>1097980</v>
      </c>
      <c r="C43" s="11">
        <v>28579</v>
      </c>
      <c r="D43" s="12">
        <f t="shared" si="0"/>
        <v>0.026028707262427366</v>
      </c>
      <c r="E43" s="13">
        <f t="shared" si="1"/>
        <v>22</v>
      </c>
      <c r="F43" s="11">
        <v>18195</v>
      </c>
      <c r="G43" s="12">
        <f t="shared" si="2"/>
        <v>0.6366562860841877</v>
      </c>
      <c r="H43" s="13">
        <f t="shared" si="3"/>
        <v>81</v>
      </c>
      <c r="I43" s="12">
        <f t="shared" si="4"/>
        <v>0.01657134009726953</v>
      </c>
      <c r="J43" s="13">
        <f t="shared" si="5"/>
        <v>46</v>
      </c>
      <c r="K43" s="11">
        <v>7895</v>
      </c>
      <c r="L43" s="12">
        <f t="shared" si="6"/>
        <v>0.007190477057869907</v>
      </c>
      <c r="M43" s="14">
        <f t="shared" si="7"/>
        <v>45</v>
      </c>
      <c r="N43" s="12">
        <f t="shared" si="8"/>
        <v>0.4339104149491619</v>
      </c>
      <c r="O43" s="14">
        <f t="shared" si="9"/>
        <v>32</v>
      </c>
      <c r="P43" s="15">
        <v>13</v>
      </c>
      <c r="Q43" s="11">
        <f t="shared" si="10"/>
        <v>84460</v>
      </c>
      <c r="R43" s="12">
        <f t="shared" si="11"/>
        <v>0.011978454665888904</v>
      </c>
      <c r="S43" s="16">
        <f t="shared" si="12"/>
        <v>0.011978454665888904</v>
      </c>
      <c r="T43" s="14">
        <f t="shared" si="13"/>
        <v>29</v>
      </c>
      <c r="U43" s="17">
        <v>1655</v>
      </c>
      <c r="V43" s="13">
        <f t="shared" si="14"/>
        <v>33</v>
      </c>
      <c r="W43" s="18">
        <f t="shared" si="15"/>
        <v>288</v>
      </c>
      <c r="X43" s="19">
        <f t="shared" si="16"/>
        <v>41</v>
      </c>
    </row>
    <row r="44" spans="1:24" ht="37.5" customHeight="1">
      <c r="A44" s="10" t="s">
        <v>65</v>
      </c>
      <c r="B44" s="11">
        <v>943491</v>
      </c>
      <c r="C44" s="11">
        <v>41940</v>
      </c>
      <c r="D44" s="12">
        <f t="shared" si="0"/>
        <v>0.044451934358674325</v>
      </c>
      <c r="E44" s="13">
        <f t="shared" si="1"/>
        <v>43</v>
      </c>
      <c r="F44" s="11">
        <v>18097</v>
      </c>
      <c r="G44" s="12">
        <f t="shared" si="2"/>
        <v>0.4314973772055317</v>
      </c>
      <c r="H44" s="13">
        <f t="shared" si="3"/>
        <v>47</v>
      </c>
      <c r="I44" s="12">
        <f t="shared" si="4"/>
        <v>0.01918089308748043</v>
      </c>
      <c r="J44" s="13">
        <f t="shared" si="5"/>
        <v>52</v>
      </c>
      <c r="K44" s="11">
        <v>5793</v>
      </c>
      <c r="L44" s="12">
        <f t="shared" si="6"/>
        <v>0.006139963179299008</v>
      </c>
      <c r="M44" s="14">
        <f t="shared" si="7"/>
        <v>39</v>
      </c>
      <c r="N44" s="12">
        <f t="shared" si="8"/>
        <v>0.3201083052439631</v>
      </c>
      <c r="O44" s="14">
        <f t="shared" si="9"/>
        <v>11</v>
      </c>
      <c r="P44" s="15">
        <v>27</v>
      </c>
      <c r="Q44" s="11">
        <f t="shared" si="10"/>
        <v>34945</v>
      </c>
      <c r="R44" s="12">
        <f t="shared" si="11"/>
        <v>0.0049560395252129736</v>
      </c>
      <c r="S44" s="16">
        <f t="shared" si="12"/>
        <v>0.0049560395252129736</v>
      </c>
      <c r="T44" s="14">
        <f t="shared" si="13"/>
        <v>58</v>
      </c>
      <c r="U44" s="17">
        <v>2117</v>
      </c>
      <c r="V44" s="13">
        <f t="shared" si="14"/>
        <v>38</v>
      </c>
      <c r="W44" s="18">
        <f t="shared" si="15"/>
        <v>288</v>
      </c>
      <c r="X44" s="19">
        <f t="shared" si="16"/>
        <v>41</v>
      </c>
    </row>
    <row r="45" spans="1:24" ht="37.5" customHeight="1">
      <c r="A45" s="10" t="s">
        <v>66</v>
      </c>
      <c r="B45" s="11">
        <v>878637</v>
      </c>
      <c r="C45" s="11">
        <v>90274</v>
      </c>
      <c r="D45" s="12">
        <f t="shared" si="0"/>
        <v>0.10274322615596657</v>
      </c>
      <c r="E45" s="13">
        <f t="shared" si="1"/>
        <v>81</v>
      </c>
      <c r="F45" s="11">
        <v>24020</v>
      </c>
      <c r="G45" s="12">
        <f t="shared" si="2"/>
        <v>0.2660788266832089</v>
      </c>
      <c r="H45" s="13">
        <f t="shared" si="3"/>
        <v>15</v>
      </c>
      <c r="I45" s="12">
        <f t="shared" si="4"/>
        <v>0.027337797065227164</v>
      </c>
      <c r="J45" s="13">
        <f t="shared" si="5"/>
        <v>66</v>
      </c>
      <c r="K45" s="11">
        <v>7105</v>
      </c>
      <c r="L45" s="12">
        <f t="shared" si="6"/>
        <v>0.008086388349227269</v>
      </c>
      <c r="M45" s="14">
        <f t="shared" si="7"/>
        <v>52</v>
      </c>
      <c r="N45" s="12">
        <f t="shared" si="8"/>
        <v>0.29579517069109074</v>
      </c>
      <c r="O45" s="14">
        <f t="shared" si="9"/>
        <v>5</v>
      </c>
      <c r="P45" s="15">
        <v>17</v>
      </c>
      <c r="Q45" s="11">
        <f t="shared" si="10"/>
        <v>51685</v>
      </c>
      <c r="R45" s="12">
        <f t="shared" si="11"/>
        <v>0.0073301732110640306</v>
      </c>
      <c r="S45" s="16">
        <f t="shared" si="12"/>
        <v>0.0073301732110640306</v>
      </c>
      <c r="T45" s="14">
        <f t="shared" si="13"/>
        <v>42</v>
      </c>
      <c r="U45" s="17">
        <v>967</v>
      </c>
      <c r="V45" s="13">
        <f t="shared" si="14"/>
        <v>21</v>
      </c>
      <c r="W45" s="18">
        <f t="shared" si="15"/>
        <v>282</v>
      </c>
      <c r="X45" s="19">
        <f t="shared" si="16"/>
        <v>43</v>
      </c>
    </row>
    <row r="46" spans="1:24" ht="37.5" customHeight="1">
      <c r="A46" s="10" t="s">
        <v>67</v>
      </c>
      <c r="B46" s="11">
        <v>1425397</v>
      </c>
      <c r="C46" s="11">
        <v>76006</v>
      </c>
      <c r="D46" s="12">
        <f t="shared" si="0"/>
        <v>0.05332268834577314</v>
      </c>
      <c r="E46" s="13">
        <f t="shared" si="1"/>
        <v>49</v>
      </c>
      <c r="F46" s="11">
        <v>28125</v>
      </c>
      <c r="G46" s="12">
        <f t="shared" si="2"/>
        <v>0.37003657605978474</v>
      </c>
      <c r="H46" s="13">
        <f t="shared" si="3"/>
        <v>33</v>
      </c>
      <c r="I46" s="12">
        <f t="shared" si="4"/>
        <v>0.019731345021772883</v>
      </c>
      <c r="J46" s="13">
        <f t="shared" si="5"/>
        <v>54</v>
      </c>
      <c r="K46" s="11">
        <v>8469</v>
      </c>
      <c r="L46" s="12">
        <f t="shared" si="6"/>
        <v>0.00594150261295625</v>
      </c>
      <c r="M46" s="14">
        <f t="shared" si="7"/>
        <v>37</v>
      </c>
      <c r="N46" s="12">
        <f t="shared" si="8"/>
        <v>0.30112</v>
      </c>
      <c r="O46" s="14">
        <f t="shared" si="9"/>
        <v>6</v>
      </c>
      <c r="P46" s="15">
        <v>26.5</v>
      </c>
      <c r="Q46" s="11">
        <f t="shared" si="10"/>
        <v>53789</v>
      </c>
      <c r="R46" s="12">
        <f t="shared" si="11"/>
        <v>0.007628570897744474</v>
      </c>
      <c r="S46" s="16">
        <f t="shared" si="12"/>
        <v>0.007628570897744474</v>
      </c>
      <c r="T46" s="14">
        <f t="shared" si="13"/>
        <v>40</v>
      </c>
      <c r="U46" s="17">
        <v>3646</v>
      </c>
      <c r="V46" s="13">
        <f t="shared" si="14"/>
        <v>63</v>
      </c>
      <c r="W46" s="18">
        <f t="shared" si="15"/>
        <v>282</v>
      </c>
      <c r="X46" s="19">
        <f t="shared" si="16"/>
        <v>43</v>
      </c>
    </row>
    <row r="47" spans="1:24" ht="37.5" customHeight="1">
      <c r="A47" s="10" t="s">
        <v>68</v>
      </c>
      <c r="B47" s="11">
        <v>293717</v>
      </c>
      <c r="C47" s="11">
        <v>8710</v>
      </c>
      <c r="D47" s="12">
        <f t="shared" si="0"/>
        <v>0.02965439521716482</v>
      </c>
      <c r="E47" s="13">
        <f t="shared" si="1"/>
        <v>28</v>
      </c>
      <c r="F47" s="11">
        <v>5322</v>
      </c>
      <c r="G47" s="12">
        <f t="shared" si="2"/>
        <v>0.6110218140068886</v>
      </c>
      <c r="H47" s="13">
        <f t="shared" si="3"/>
        <v>77</v>
      </c>
      <c r="I47" s="12">
        <f t="shared" si="4"/>
        <v>0.018119482358869253</v>
      </c>
      <c r="J47" s="13">
        <f t="shared" si="5"/>
        <v>49</v>
      </c>
      <c r="K47" s="11">
        <v>1900</v>
      </c>
      <c r="L47" s="12">
        <f t="shared" si="6"/>
        <v>0.006468811815455013</v>
      </c>
      <c r="M47" s="14">
        <f t="shared" si="7"/>
        <v>41</v>
      </c>
      <c r="N47" s="12">
        <f t="shared" si="8"/>
        <v>0.3570086433671552</v>
      </c>
      <c r="O47" s="14">
        <f t="shared" si="9"/>
        <v>16</v>
      </c>
      <c r="P47" s="15">
        <v>7</v>
      </c>
      <c r="Q47" s="11">
        <f t="shared" si="10"/>
        <v>41960</v>
      </c>
      <c r="R47" s="12">
        <f t="shared" si="11"/>
        <v>0.005950934854140402</v>
      </c>
      <c r="S47" s="16">
        <f t="shared" si="12"/>
        <v>0.005950934854140402</v>
      </c>
      <c r="T47" s="14">
        <f t="shared" si="13"/>
        <v>50</v>
      </c>
      <c r="U47" s="17">
        <v>814</v>
      </c>
      <c r="V47" s="13">
        <f t="shared" si="14"/>
        <v>20</v>
      </c>
      <c r="W47" s="18">
        <f t="shared" si="15"/>
        <v>281</v>
      </c>
      <c r="X47" s="19">
        <f t="shared" si="16"/>
        <v>45</v>
      </c>
    </row>
    <row r="48" spans="1:24" ht="37.5" customHeight="1">
      <c r="A48" s="10" t="s">
        <v>69</v>
      </c>
      <c r="B48" s="11">
        <v>2534338</v>
      </c>
      <c r="C48" s="11">
        <v>62081</v>
      </c>
      <c r="D48" s="12">
        <f t="shared" si="0"/>
        <v>0.02449594331932047</v>
      </c>
      <c r="E48" s="13">
        <f t="shared" si="1"/>
        <v>18</v>
      </c>
      <c r="F48" s="11">
        <v>24352</v>
      </c>
      <c r="G48" s="12">
        <f t="shared" si="2"/>
        <v>0.3922617225882315</v>
      </c>
      <c r="H48" s="13">
        <f t="shared" si="3"/>
        <v>39</v>
      </c>
      <c r="I48" s="12">
        <f t="shared" si="4"/>
        <v>0.009608820922860329</v>
      </c>
      <c r="J48" s="13">
        <f t="shared" si="5"/>
        <v>21</v>
      </c>
      <c r="K48" s="11">
        <v>11972</v>
      </c>
      <c r="L48" s="12">
        <f t="shared" si="6"/>
        <v>0.004723916068022497</v>
      </c>
      <c r="M48" s="14">
        <f t="shared" si="7"/>
        <v>17</v>
      </c>
      <c r="N48" s="12">
        <f t="shared" si="8"/>
        <v>0.49162286465177396</v>
      </c>
      <c r="O48" s="14">
        <f t="shared" si="9"/>
        <v>53</v>
      </c>
      <c r="P48" s="15">
        <v>84</v>
      </c>
      <c r="Q48" s="11">
        <f t="shared" si="10"/>
        <v>30171</v>
      </c>
      <c r="R48" s="12">
        <f t="shared" si="11"/>
        <v>0.0042789717703591535</v>
      </c>
      <c r="S48" s="16">
        <f t="shared" si="12"/>
        <v>0.0042789717703591535</v>
      </c>
      <c r="T48" s="14">
        <f t="shared" si="13"/>
        <v>64</v>
      </c>
      <c r="U48" s="17">
        <v>4123</v>
      </c>
      <c r="V48" s="13">
        <f t="shared" si="14"/>
        <v>69</v>
      </c>
      <c r="W48" s="18">
        <f t="shared" si="15"/>
        <v>281</v>
      </c>
      <c r="X48" s="19">
        <f t="shared" si="16"/>
        <v>45</v>
      </c>
    </row>
    <row r="49" spans="1:24" ht="37.5" customHeight="1">
      <c r="A49" s="10" t="s">
        <v>70</v>
      </c>
      <c r="B49" s="11">
        <v>2990865</v>
      </c>
      <c r="C49" s="11">
        <v>83048</v>
      </c>
      <c r="D49" s="12">
        <f t="shared" si="0"/>
        <v>0.027767217845004705</v>
      </c>
      <c r="E49" s="13">
        <f t="shared" si="1"/>
        <v>26</v>
      </c>
      <c r="F49" s="11">
        <v>32597</v>
      </c>
      <c r="G49" s="12">
        <f t="shared" si="2"/>
        <v>0.3925079472112513</v>
      </c>
      <c r="H49" s="13">
        <f t="shared" si="3"/>
        <v>40</v>
      </c>
      <c r="I49" s="12">
        <f t="shared" si="4"/>
        <v>0.010898853676110423</v>
      </c>
      <c r="J49" s="13">
        <f t="shared" si="5"/>
        <v>26</v>
      </c>
      <c r="K49" s="11">
        <v>15112</v>
      </c>
      <c r="L49" s="12">
        <f t="shared" si="6"/>
        <v>0.005052718862268942</v>
      </c>
      <c r="M49" s="14">
        <f t="shared" si="7"/>
        <v>21</v>
      </c>
      <c r="N49" s="12">
        <f t="shared" si="8"/>
        <v>0.4636009448722275</v>
      </c>
      <c r="O49" s="14">
        <f t="shared" si="9"/>
        <v>47</v>
      </c>
      <c r="P49" s="15">
        <v>74.5</v>
      </c>
      <c r="Q49" s="11">
        <f t="shared" si="10"/>
        <v>40146</v>
      </c>
      <c r="R49" s="12">
        <f t="shared" si="11"/>
        <v>0.00569366612617542</v>
      </c>
      <c r="S49" s="16">
        <f t="shared" si="12"/>
        <v>0.00569366612617542</v>
      </c>
      <c r="T49" s="14">
        <f t="shared" si="13"/>
        <v>52</v>
      </c>
      <c r="U49" s="17">
        <v>3416</v>
      </c>
      <c r="V49" s="13">
        <f t="shared" si="14"/>
        <v>62</v>
      </c>
      <c r="W49" s="18">
        <f t="shared" si="15"/>
        <v>274</v>
      </c>
      <c r="X49" s="19">
        <f t="shared" si="16"/>
        <v>47</v>
      </c>
    </row>
    <row r="50" spans="1:24" ht="37.5" customHeight="1">
      <c r="A50" s="10" t="s">
        <v>71</v>
      </c>
      <c r="B50" s="11">
        <v>451834</v>
      </c>
      <c r="C50" s="11">
        <v>31654</v>
      </c>
      <c r="D50" s="12">
        <f t="shared" si="0"/>
        <v>0.07005670224020326</v>
      </c>
      <c r="E50" s="13">
        <f t="shared" si="1"/>
        <v>59</v>
      </c>
      <c r="F50" s="11">
        <v>12109</v>
      </c>
      <c r="G50" s="12">
        <f t="shared" si="2"/>
        <v>0.38254249068048274</v>
      </c>
      <c r="H50" s="13">
        <f t="shared" si="3"/>
        <v>36</v>
      </c>
      <c r="I50" s="12">
        <f t="shared" si="4"/>
        <v>0.026799665363828308</v>
      </c>
      <c r="J50" s="13">
        <f t="shared" si="5"/>
        <v>65</v>
      </c>
      <c r="K50" s="11">
        <v>1754</v>
      </c>
      <c r="L50" s="12">
        <f t="shared" si="6"/>
        <v>0.0038819566477954295</v>
      </c>
      <c r="M50" s="14">
        <f t="shared" si="7"/>
        <v>8</v>
      </c>
      <c r="N50" s="12">
        <f t="shared" si="8"/>
        <v>0.14485093731934925</v>
      </c>
      <c r="O50" s="14">
        <f t="shared" si="9"/>
        <v>1</v>
      </c>
      <c r="P50" s="15">
        <v>14</v>
      </c>
      <c r="Q50" s="11">
        <f t="shared" si="10"/>
        <v>32274</v>
      </c>
      <c r="R50" s="12">
        <f t="shared" si="11"/>
        <v>0.004577227633044027</v>
      </c>
      <c r="S50" s="16">
        <f t="shared" si="12"/>
        <v>0.004577227633044027</v>
      </c>
      <c r="T50" s="14">
        <f t="shared" si="13"/>
        <v>61</v>
      </c>
      <c r="U50" s="17">
        <v>2437</v>
      </c>
      <c r="V50" s="13">
        <f t="shared" si="14"/>
        <v>44</v>
      </c>
      <c r="W50" s="18">
        <f t="shared" si="15"/>
        <v>274</v>
      </c>
      <c r="X50" s="19">
        <f t="shared" si="16"/>
        <v>47</v>
      </c>
    </row>
    <row r="51" spans="1:24" ht="37.5" customHeight="1">
      <c r="A51" s="10" t="s">
        <v>72</v>
      </c>
      <c r="B51" s="11">
        <v>2328652</v>
      </c>
      <c r="C51" s="11">
        <v>167122</v>
      </c>
      <c r="D51" s="12">
        <f t="shared" si="0"/>
        <v>0.0717677007985736</v>
      </c>
      <c r="E51" s="13">
        <f t="shared" si="1"/>
        <v>60</v>
      </c>
      <c r="F51" s="11">
        <v>21660</v>
      </c>
      <c r="G51" s="12">
        <f t="shared" si="2"/>
        <v>0.12960591663575113</v>
      </c>
      <c r="H51" s="13">
        <f t="shared" si="3"/>
        <v>3</v>
      </c>
      <c r="I51" s="12">
        <f t="shared" si="4"/>
        <v>0.009301518646839459</v>
      </c>
      <c r="J51" s="13">
        <f t="shared" si="5"/>
        <v>18</v>
      </c>
      <c r="K51" s="11">
        <v>12092</v>
      </c>
      <c r="L51" s="12">
        <f t="shared" si="6"/>
        <v>0.005192703761661253</v>
      </c>
      <c r="M51" s="14">
        <f t="shared" si="7"/>
        <v>26</v>
      </c>
      <c r="N51" s="12">
        <f t="shared" si="8"/>
        <v>0.558264081255771</v>
      </c>
      <c r="O51" s="14">
        <f t="shared" si="9"/>
        <v>72</v>
      </c>
      <c r="P51" s="15">
        <v>14.5</v>
      </c>
      <c r="Q51" s="11">
        <f t="shared" si="10"/>
        <v>160597</v>
      </c>
      <c r="R51" s="12">
        <f t="shared" si="11"/>
        <v>0.022776508216644096</v>
      </c>
      <c r="S51" s="16">
        <f t="shared" si="12"/>
        <v>0.022776508216644096</v>
      </c>
      <c r="T51" s="14">
        <f t="shared" si="13"/>
        <v>17</v>
      </c>
      <c r="U51" s="17">
        <v>5421</v>
      </c>
      <c r="V51" s="13">
        <f t="shared" si="14"/>
        <v>77</v>
      </c>
      <c r="W51" s="18">
        <f t="shared" si="15"/>
        <v>273</v>
      </c>
      <c r="X51" s="19">
        <f t="shared" si="16"/>
        <v>49</v>
      </c>
    </row>
    <row r="52" spans="1:240" s="25" customFormat="1" ht="37.5" customHeight="1">
      <c r="A52" s="10" t="s">
        <v>73</v>
      </c>
      <c r="B52" s="11">
        <v>1795666</v>
      </c>
      <c r="C52" s="11">
        <v>29091</v>
      </c>
      <c r="D52" s="12">
        <f t="shared" si="0"/>
        <v>0.016200674290207644</v>
      </c>
      <c r="E52" s="13">
        <f t="shared" si="1"/>
        <v>4</v>
      </c>
      <c r="F52" s="11">
        <v>14718</v>
      </c>
      <c r="G52" s="12">
        <f t="shared" si="2"/>
        <v>0.5059296689697844</v>
      </c>
      <c r="H52" s="13">
        <f t="shared" si="3"/>
        <v>61</v>
      </c>
      <c r="I52" s="12">
        <f t="shared" si="4"/>
        <v>0.008196401780732051</v>
      </c>
      <c r="J52" s="13">
        <f t="shared" si="5"/>
        <v>10</v>
      </c>
      <c r="K52" s="11">
        <v>7968</v>
      </c>
      <c r="L52" s="12">
        <f t="shared" si="6"/>
        <v>0.004437350821366557</v>
      </c>
      <c r="M52" s="14">
        <f t="shared" si="7"/>
        <v>12</v>
      </c>
      <c r="N52" s="12">
        <f t="shared" si="8"/>
        <v>0.5413779046066042</v>
      </c>
      <c r="O52" s="14">
        <f t="shared" si="9"/>
        <v>65</v>
      </c>
      <c r="P52" s="15">
        <v>59.5</v>
      </c>
      <c r="Q52" s="11">
        <f t="shared" si="10"/>
        <v>30180</v>
      </c>
      <c r="R52" s="12">
        <f t="shared" si="11"/>
        <v>0.0042802481863192885</v>
      </c>
      <c r="S52" s="16">
        <f t="shared" si="12"/>
        <v>0.0042802481863192885</v>
      </c>
      <c r="T52" s="14">
        <f t="shared" si="13"/>
        <v>63</v>
      </c>
      <c r="U52" s="17">
        <v>2951</v>
      </c>
      <c r="V52" s="13">
        <f t="shared" si="14"/>
        <v>55</v>
      </c>
      <c r="W52" s="18">
        <f t="shared" si="15"/>
        <v>270</v>
      </c>
      <c r="X52" s="19">
        <f t="shared" si="16"/>
        <v>50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</row>
    <row r="53" spans="1:24" ht="37.5" customHeight="1">
      <c r="A53" s="10" t="s">
        <v>74</v>
      </c>
      <c r="B53" s="11">
        <v>2595015</v>
      </c>
      <c r="C53" s="11">
        <v>88834</v>
      </c>
      <c r="D53" s="12">
        <f t="shared" si="0"/>
        <v>0.03423255742259679</v>
      </c>
      <c r="E53" s="13">
        <f t="shared" si="1"/>
        <v>36</v>
      </c>
      <c r="F53" s="11">
        <v>31972</v>
      </c>
      <c r="G53" s="12">
        <f t="shared" si="2"/>
        <v>0.35990724272238106</v>
      </c>
      <c r="H53" s="13">
        <f t="shared" si="3"/>
        <v>32</v>
      </c>
      <c r="I53" s="12">
        <f t="shared" si="4"/>
        <v>0.01232054535330239</v>
      </c>
      <c r="J53" s="13">
        <f t="shared" si="5"/>
        <v>32</v>
      </c>
      <c r="K53" s="11">
        <v>12937</v>
      </c>
      <c r="L53" s="12">
        <f t="shared" si="6"/>
        <v>0.004985327637797855</v>
      </c>
      <c r="M53" s="14">
        <f t="shared" si="7"/>
        <v>19</v>
      </c>
      <c r="N53" s="12">
        <f t="shared" si="8"/>
        <v>0.40463530589265606</v>
      </c>
      <c r="O53" s="14">
        <f t="shared" si="9"/>
        <v>30</v>
      </c>
      <c r="P53" s="15">
        <v>34</v>
      </c>
      <c r="Q53" s="11">
        <f t="shared" si="10"/>
        <v>76324</v>
      </c>
      <c r="R53" s="12">
        <f t="shared" si="11"/>
        <v>0.010824574637926885</v>
      </c>
      <c r="S53" s="16">
        <f t="shared" si="12"/>
        <v>0.010824574637926885</v>
      </c>
      <c r="T53" s="14">
        <f t="shared" si="13"/>
        <v>33</v>
      </c>
      <c r="U53" s="17">
        <v>6214</v>
      </c>
      <c r="V53" s="13">
        <f t="shared" si="14"/>
        <v>79</v>
      </c>
      <c r="W53" s="18">
        <f t="shared" si="15"/>
        <v>261</v>
      </c>
      <c r="X53" s="19">
        <f t="shared" si="16"/>
        <v>51</v>
      </c>
    </row>
    <row r="54" spans="1:24" s="20" customFormat="1" ht="37.5" customHeight="1">
      <c r="A54" s="10" t="s">
        <v>75</v>
      </c>
      <c r="B54" s="11">
        <v>586523</v>
      </c>
      <c r="C54" s="11">
        <v>9962</v>
      </c>
      <c r="D54" s="12">
        <f t="shared" si="0"/>
        <v>0.0169848411741739</v>
      </c>
      <c r="E54" s="13">
        <f t="shared" si="1"/>
        <v>5</v>
      </c>
      <c r="F54" s="11">
        <v>5226</v>
      </c>
      <c r="G54" s="12">
        <f t="shared" si="2"/>
        <v>0.5245934551294921</v>
      </c>
      <c r="H54" s="13">
        <f t="shared" si="3"/>
        <v>65</v>
      </c>
      <c r="I54" s="12">
        <f t="shared" si="4"/>
        <v>0.008910136516385546</v>
      </c>
      <c r="J54" s="13">
        <f t="shared" si="5"/>
        <v>14</v>
      </c>
      <c r="K54" s="11">
        <v>2759</v>
      </c>
      <c r="L54" s="12">
        <f t="shared" si="6"/>
        <v>0.004703992852795201</v>
      </c>
      <c r="M54" s="14">
        <f t="shared" si="7"/>
        <v>16</v>
      </c>
      <c r="N54" s="12">
        <f t="shared" si="8"/>
        <v>0.5279372368924607</v>
      </c>
      <c r="O54" s="14">
        <f t="shared" si="9"/>
        <v>62</v>
      </c>
      <c r="P54" s="15">
        <v>17.5</v>
      </c>
      <c r="Q54" s="11">
        <f t="shared" si="10"/>
        <v>33516</v>
      </c>
      <c r="R54" s="12">
        <f t="shared" si="11"/>
        <v>0.004753373035542653</v>
      </c>
      <c r="S54" s="16">
        <f t="shared" si="12"/>
        <v>0.004753373035542653</v>
      </c>
      <c r="T54" s="14">
        <f t="shared" si="13"/>
        <v>60</v>
      </c>
      <c r="U54" s="17">
        <v>1990</v>
      </c>
      <c r="V54" s="13">
        <f t="shared" si="14"/>
        <v>37</v>
      </c>
      <c r="W54" s="18">
        <f t="shared" si="15"/>
        <v>259</v>
      </c>
      <c r="X54" s="19">
        <f t="shared" si="16"/>
        <v>52</v>
      </c>
    </row>
    <row r="55" spans="1:24" ht="37.5" customHeight="1">
      <c r="A55" s="10" t="s">
        <v>76</v>
      </c>
      <c r="B55" s="11">
        <v>858927</v>
      </c>
      <c r="C55" s="11">
        <v>78967</v>
      </c>
      <c r="D55" s="12">
        <f t="shared" si="0"/>
        <v>0.09193680021701495</v>
      </c>
      <c r="E55" s="13">
        <f t="shared" si="1"/>
        <v>77</v>
      </c>
      <c r="F55" s="11">
        <v>14752</v>
      </c>
      <c r="G55" s="12">
        <f t="shared" si="2"/>
        <v>0.18681221269644283</v>
      </c>
      <c r="H55" s="13">
        <f t="shared" si="3"/>
        <v>7</v>
      </c>
      <c r="I55" s="12">
        <f t="shared" si="4"/>
        <v>0.01717491707677137</v>
      </c>
      <c r="J55" s="13">
        <f t="shared" si="5"/>
        <v>47</v>
      </c>
      <c r="K55" s="11">
        <v>3923</v>
      </c>
      <c r="L55" s="12">
        <f t="shared" si="6"/>
        <v>0.004567326443341518</v>
      </c>
      <c r="M55" s="14">
        <f t="shared" si="7"/>
        <v>15</v>
      </c>
      <c r="N55" s="12">
        <f t="shared" si="8"/>
        <v>0.26593004338394793</v>
      </c>
      <c r="O55" s="14">
        <f t="shared" si="9"/>
        <v>3</v>
      </c>
      <c r="P55" s="15">
        <v>75</v>
      </c>
      <c r="Q55" s="11">
        <f t="shared" si="10"/>
        <v>11453</v>
      </c>
      <c r="R55" s="12">
        <f t="shared" si="11"/>
        <v>0.0016243102212695432</v>
      </c>
      <c r="S55" s="16">
        <f t="shared" si="12"/>
        <v>0.0016243102212695432</v>
      </c>
      <c r="T55" s="14">
        <f t="shared" si="13"/>
        <v>84</v>
      </c>
      <c r="U55" s="17">
        <v>1267</v>
      </c>
      <c r="V55" s="13">
        <f t="shared" si="14"/>
        <v>24</v>
      </c>
      <c r="W55" s="18">
        <f t="shared" si="15"/>
        <v>257</v>
      </c>
      <c r="X55" s="19">
        <f t="shared" si="16"/>
        <v>53</v>
      </c>
    </row>
    <row r="56" spans="1:24" ht="37.5" customHeight="1">
      <c r="A56" s="10" t="s">
        <v>77</v>
      </c>
      <c r="B56" s="11">
        <v>2198163</v>
      </c>
      <c r="C56" s="11">
        <v>38987</v>
      </c>
      <c r="D56" s="12">
        <f t="shared" si="0"/>
        <v>0.01773617334110346</v>
      </c>
      <c r="E56" s="13">
        <f t="shared" si="1"/>
        <v>7</v>
      </c>
      <c r="F56" s="11">
        <v>19866</v>
      </c>
      <c r="G56" s="12">
        <f t="shared" si="2"/>
        <v>0.5095544668735732</v>
      </c>
      <c r="H56" s="13">
        <f t="shared" si="3"/>
        <v>62</v>
      </c>
      <c r="I56" s="12">
        <f t="shared" si="4"/>
        <v>0.009037546351203254</v>
      </c>
      <c r="J56" s="13">
        <f t="shared" si="5"/>
        <v>15</v>
      </c>
      <c r="K56" s="11">
        <v>12143</v>
      </c>
      <c r="L56" s="12">
        <f t="shared" si="6"/>
        <v>0.00552415812658115</v>
      </c>
      <c r="M56" s="14">
        <f t="shared" si="7"/>
        <v>31</v>
      </c>
      <c r="N56" s="12">
        <f t="shared" si="8"/>
        <v>0.6112453438034834</v>
      </c>
      <c r="O56" s="14">
        <f t="shared" si="9"/>
        <v>78</v>
      </c>
      <c r="P56" s="15">
        <v>20.5</v>
      </c>
      <c r="Q56" s="11">
        <f t="shared" si="10"/>
        <v>107228</v>
      </c>
      <c r="R56" s="12">
        <f t="shared" si="11"/>
        <v>0.015207503397039255</v>
      </c>
      <c r="S56" s="16">
        <f t="shared" si="12"/>
        <v>0.015207503397039255</v>
      </c>
      <c r="T56" s="14">
        <f t="shared" si="13"/>
        <v>24</v>
      </c>
      <c r="U56" s="17">
        <v>1939</v>
      </c>
      <c r="V56" s="13">
        <f t="shared" si="14"/>
        <v>35</v>
      </c>
      <c r="W56" s="18">
        <f t="shared" si="15"/>
        <v>252</v>
      </c>
      <c r="X56" s="19">
        <f t="shared" si="16"/>
        <v>54</v>
      </c>
    </row>
    <row r="57" spans="1:24" ht="37.5" customHeight="1">
      <c r="A57" s="10" t="s">
        <v>78</v>
      </c>
      <c r="B57" s="11">
        <v>1150323</v>
      </c>
      <c r="C57" s="11">
        <v>30740</v>
      </c>
      <c r="D57" s="12">
        <f t="shared" si="0"/>
        <v>0.026722929125123987</v>
      </c>
      <c r="E57" s="13">
        <f t="shared" si="1"/>
        <v>24</v>
      </c>
      <c r="F57" s="11">
        <v>10592</v>
      </c>
      <c r="G57" s="12">
        <f t="shared" si="2"/>
        <v>0.3445673389720234</v>
      </c>
      <c r="H57" s="13">
        <f t="shared" si="3"/>
        <v>27</v>
      </c>
      <c r="I57" s="12">
        <f t="shared" si="4"/>
        <v>0.009207848578181955</v>
      </c>
      <c r="J57" s="13">
        <f t="shared" si="5"/>
        <v>17</v>
      </c>
      <c r="K57" s="11">
        <v>6663</v>
      </c>
      <c r="L57" s="12">
        <f t="shared" si="6"/>
        <v>0.005792286166581039</v>
      </c>
      <c r="M57" s="14">
        <f t="shared" si="7"/>
        <v>35</v>
      </c>
      <c r="N57" s="12">
        <f t="shared" si="8"/>
        <v>0.629059667673716</v>
      </c>
      <c r="O57" s="14">
        <f t="shared" si="9"/>
        <v>80</v>
      </c>
      <c r="P57" s="15">
        <v>15.25</v>
      </c>
      <c r="Q57" s="11">
        <f t="shared" si="10"/>
        <v>75432</v>
      </c>
      <c r="R57" s="12">
        <f t="shared" si="11"/>
        <v>0.010698067633877952</v>
      </c>
      <c r="S57" s="16">
        <f t="shared" si="12"/>
        <v>0.010698067633877952</v>
      </c>
      <c r="T57" s="14">
        <f t="shared" si="13"/>
        <v>34</v>
      </c>
      <c r="U57" s="17">
        <v>1621</v>
      </c>
      <c r="V57" s="13">
        <f t="shared" si="14"/>
        <v>32</v>
      </c>
      <c r="W57" s="18">
        <f t="shared" si="15"/>
        <v>249</v>
      </c>
      <c r="X57" s="19">
        <f t="shared" si="16"/>
        <v>55</v>
      </c>
    </row>
    <row r="58" spans="1:240" s="25" customFormat="1" ht="37.5" customHeight="1">
      <c r="A58" s="22" t="s">
        <v>79</v>
      </c>
      <c r="B58" s="11">
        <v>415069</v>
      </c>
      <c r="C58" s="11">
        <v>35663</v>
      </c>
      <c r="D58" s="12">
        <f t="shared" si="0"/>
        <v>0.0859206541562969</v>
      </c>
      <c r="E58" s="13">
        <f t="shared" si="1"/>
        <v>67</v>
      </c>
      <c r="F58" s="11">
        <v>5081</v>
      </c>
      <c r="G58" s="12">
        <f t="shared" si="2"/>
        <v>0.14247259064015927</v>
      </c>
      <c r="H58" s="13">
        <f t="shared" si="3"/>
        <v>5</v>
      </c>
      <c r="I58" s="12">
        <f t="shared" si="4"/>
        <v>0.012241338187144788</v>
      </c>
      <c r="J58" s="13">
        <f t="shared" si="5"/>
        <v>30</v>
      </c>
      <c r="K58" s="11">
        <v>3321</v>
      </c>
      <c r="L58" s="12">
        <f t="shared" si="6"/>
        <v>0.008001079338615989</v>
      </c>
      <c r="M58" s="14">
        <f t="shared" si="7"/>
        <v>51</v>
      </c>
      <c r="N58" s="12">
        <f t="shared" si="8"/>
        <v>0.653611493800433</v>
      </c>
      <c r="O58" s="14">
        <f t="shared" si="9"/>
        <v>83</v>
      </c>
      <c r="P58" s="15">
        <v>1</v>
      </c>
      <c r="Q58" s="11">
        <f t="shared" si="10"/>
        <v>415069</v>
      </c>
      <c r="R58" s="12">
        <f t="shared" si="11"/>
        <v>0.05886674401747385</v>
      </c>
      <c r="S58" s="16">
        <f t="shared" si="12"/>
        <v>0.05886674401747385</v>
      </c>
      <c r="T58" s="14">
        <f t="shared" si="13"/>
        <v>8</v>
      </c>
      <c r="U58" s="17">
        <v>313</v>
      </c>
      <c r="V58" s="13">
        <f t="shared" si="14"/>
        <v>3</v>
      </c>
      <c r="W58" s="18">
        <f t="shared" si="15"/>
        <v>247</v>
      </c>
      <c r="X58" s="19">
        <f t="shared" si="16"/>
        <v>56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</row>
    <row r="59" spans="1:240" s="25" customFormat="1" ht="37.5" customHeight="1">
      <c r="A59" s="10" t="s">
        <v>80</v>
      </c>
      <c r="B59" s="11">
        <v>1674668</v>
      </c>
      <c r="C59" s="11">
        <v>32700</v>
      </c>
      <c r="D59" s="12">
        <f t="shared" si="0"/>
        <v>0.01952625833896629</v>
      </c>
      <c r="E59" s="13">
        <f t="shared" si="1"/>
        <v>9</v>
      </c>
      <c r="F59" s="11">
        <v>16254</v>
      </c>
      <c r="G59" s="12">
        <f t="shared" si="2"/>
        <v>0.4970642201834862</v>
      </c>
      <c r="H59" s="13">
        <f t="shared" si="3"/>
        <v>59</v>
      </c>
      <c r="I59" s="12">
        <f t="shared" si="4"/>
        <v>0.009705804374359575</v>
      </c>
      <c r="J59" s="13">
        <f t="shared" si="5"/>
        <v>22</v>
      </c>
      <c r="K59" s="11">
        <v>7405</v>
      </c>
      <c r="L59" s="12">
        <f t="shared" si="6"/>
        <v>0.004421771957187932</v>
      </c>
      <c r="M59" s="14">
        <f t="shared" si="7"/>
        <v>11</v>
      </c>
      <c r="N59" s="12">
        <f t="shared" si="8"/>
        <v>0.4555801648824905</v>
      </c>
      <c r="O59" s="14">
        <f t="shared" si="9"/>
        <v>43</v>
      </c>
      <c r="P59" s="15">
        <v>38.2</v>
      </c>
      <c r="Q59" s="11">
        <f t="shared" si="10"/>
        <v>43840</v>
      </c>
      <c r="R59" s="12">
        <f t="shared" si="11"/>
        <v>0.006217563965813042</v>
      </c>
      <c r="S59" s="16">
        <f t="shared" si="12"/>
        <v>0.006217563965813042</v>
      </c>
      <c r="T59" s="14">
        <f t="shared" si="13"/>
        <v>47</v>
      </c>
      <c r="U59" s="17">
        <v>2629</v>
      </c>
      <c r="V59" s="13">
        <f t="shared" si="14"/>
        <v>51</v>
      </c>
      <c r="W59" s="18">
        <f t="shared" si="15"/>
        <v>242</v>
      </c>
      <c r="X59" s="19">
        <f t="shared" si="16"/>
        <v>57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</row>
    <row r="60" spans="1:24" ht="37.5" customHeight="1">
      <c r="A60" s="10" t="s">
        <v>81</v>
      </c>
      <c r="B60" s="11">
        <v>1313580</v>
      </c>
      <c r="C60" s="11">
        <v>38634</v>
      </c>
      <c r="D60" s="12">
        <f t="shared" si="0"/>
        <v>0.029411227332937467</v>
      </c>
      <c r="E60" s="13">
        <f t="shared" si="1"/>
        <v>27</v>
      </c>
      <c r="F60" s="11">
        <v>11448</v>
      </c>
      <c r="G60" s="12">
        <f t="shared" si="2"/>
        <v>0.2963193042397888</v>
      </c>
      <c r="H60" s="13">
        <f t="shared" si="3"/>
        <v>16</v>
      </c>
      <c r="I60" s="12">
        <f t="shared" si="4"/>
        <v>0.00871511442013429</v>
      </c>
      <c r="J60" s="13">
        <f t="shared" si="5"/>
        <v>12</v>
      </c>
      <c r="K60" s="11">
        <v>5889</v>
      </c>
      <c r="L60" s="12">
        <f t="shared" si="6"/>
        <v>0.004483168135933861</v>
      </c>
      <c r="M60" s="14">
        <f t="shared" si="7"/>
        <v>13</v>
      </c>
      <c r="N60" s="12">
        <f t="shared" si="8"/>
        <v>0.514412997903564</v>
      </c>
      <c r="O60" s="14">
        <f t="shared" si="9"/>
        <v>58</v>
      </c>
      <c r="P60" s="15">
        <v>34</v>
      </c>
      <c r="Q60" s="11">
        <f t="shared" si="10"/>
        <v>38635</v>
      </c>
      <c r="R60" s="12">
        <f t="shared" si="11"/>
        <v>0.005479370068868314</v>
      </c>
      <c r="S60" s="16">
        <f t="shared" si="12"/>
        <v>0.005479370068868314</v>
      </c>
      <c r="T60" s="14">
        <f t="shared" si="13"/>
        <v>54</v>
      </c>
      <c r="U60" s="17">
        <v>3076</v>
      </c>
      <c r="V60" s="13">
        <f t="shared" si="14"/>
        <v>59</v>
      </c>
      <c r="W60" s="18">
        <f t="shared" si="15"/>
        <v>239</v>
      </c>
      <c r="X60" s="19">
        <f t="shared" si="16"/>
        <v>58</v>
      </c>
    </row>
    <row r="61" spans="1:240" s="25" customFormat="1" ht="37.5" customHeight="1">
      <c r="A61" s="10" t="s">
        <v>82</v>
      </c>
      <c r="B61" s="11">
        <v>900867</v>
      </c>
      <c r="C61" s="11">
        <v>24649</v>
      </c>
      <c r="D61" s="12">
        <f t="shared" si="0"/>
        <v>0.02736141961021993</v>
      </c>
      <c r="E61" s="13">
        <f t="shared" si="1"/>
        <v>25</v>
      </c>
      <c r="F61" s="11">
        <v>8247</v>
      </c>
      <c r="G61" s="12">
        <f t="shared" si="2"/>
        <v>0.33457746764574625</v>
      </c>
      <c r="H61" s="13">
        <f t="shared" si="3"/>
        <v>25</v>
      </c>
      <c r="I61" s="12">
        <f t="shared" si="4"/>
        <v>0.009154514484380047</v>
      </c>
      <c r="J61" s="13">
        <f t="shared" si="5"/>
        <v>16</v>
      </c>
      <c r="K61" s="11">
        <v>5281</v>
      </c>
      <c r="L61" s="12">
        <f t="shared" si="6"/>
        <v>0.005862130591974176</v>
      </c>
      <c r="M61" s="14">
        <f t="shared" si="7"/>
        <v>36</v>
      </c>
      <c r="N61" s="12">
        <f t="shared" si="8"/>
        <v>0.6403540681459925</v>
      </c>
      <c r="O61" s="14">
        <f t="shared" si="9"/>
        <v>81</v>
      </c>
      <c r="P61" s="15">
        <v>8.5</v>
      </c>
      <c r="Q61" s="11">
        <f t="shared" si="10"/>
        <v>105985</v>
      </c>
      <c r="R61" s="12">
        <f t="shared" si="11"/>
        <v>0.015031216170545057</v>
      </c>
      <c r="S61" s="16">
        <f t="shared" si="12"/>
        <v>0.015031216170545057</v>
      </c>
      <c r="T61" s="14">
        <f t="shared" si="13"/>
        <v>25</v>
      </c>
      <c r="U61" s="17">
        <v>1607</v>
      </c>
      <c r="V61" s="13">
        <f t="shared" si="14"/>
        <v>31</v>
      </c>
      <c r="W61" s="18">
        <f t="shared" si="15"/>
        <v>239</v>
      </c>
      <c r="X61" s="19">
        <f t="shared" si="16"/>
        <v>58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</row>
    <row r="62" spans="1:24" ht="37.5" customHeight="1">
      <c r="A62" s="10" t="s">
        <v>83</v>
      </c>
      <c r="B62" s="11">
        <v>255263</v>
      </c>
      <c r="C62" s="11">
        <v>17571</v>
      </c>
      <c r="D62" s="12">
        <f t="shared" si="0"/>
        <v>0.06883488793910594</v>
      </c>
      <c r="E62" s="13">
        <f t="shared" si="1"/>
        <v>57</v>
      </c>
      <c r="F62" s="11">
        <v>4070</v>
      </c>
      <c r="G62" s="12">
        <f t="shared" si="2"/>
        <v>0.2316316658129873</v>
      </c>
      <c r="H62" s="13">
        <f t="shared" si="3"/>
        <v>9</v>
      </c>
      <c r="I62" s="12">
        <f t="shared" si="4"/>
        <v>0.015944339759385417</v>
      </c>
      <c r="J62" s="13">
        <f t="shared" si="5"/>
        <v>43</v>
      </c>
      <c r="K62" s="11">
        <v>2200</v>
      </c>
      <c r="L62" s="12">
        <f t="shared" si="6"/>
        <v>0.008618562032100227</v>
      </c>
      <c r="M62" s="14">
        <f t="shared" si="7"/>
        <v>56</v>
      </c>
      <c r="N62" s="12">
        <f t="shared" si="8"/>
        <v>0.5405405405405406</v>
      </c>
      <c r="O62" s="14">
        <f t="shared" si="9"/>
        <v>64</v>
      </c>
      <c r="P62" s="23">
        <v>0</v>
      </c>
      <c r="Q62" s="11">
        <f t="shared" si="10"/>
        <v>0</v>
      </c>
      <c r="R62" s="12">
        <f t="shared" si="11"/>
        <v>0</v>
      </c>
      <c r="S62" s="16">
        <f t="shared" si="12"/>
        <v>1</v>
      </c>
      <c r="T62" s="14">
        <f t="shared" si="13"/>
        <v>0</v>
      </c>
      <c r="U62" s="17">
        <v>402</v>
      </c>
      <c r="V62" s="13">
        <f t="shared" si="14"/>
        <v>10</v>
      </c>
      <c r="W62" s="18">
        <f t="shared" si="15"/>
        <v>239</v>
      </c>
      <c r="X62" s="19">
        <f t="shared" si="16"/>
        <v>58</v>
      </c>
    </row>
    <row r="63" spans="1:24" ht="37.5" customHeight="1">
      <c r="A63" s="10" t="s">
        <v>84</v>
      </c>
      <c r="B63" s="11">
        <v>154459</v>
      </c>
      <c r="C63" s="11">
        <v>5318</v>
      </c>
      <c r="D63" s="12">
        <f t="shared" si="0"/>
        <v>0.034429848697712664</v>
      </c>
      <c r="E63" s="13">
        <f t="shared" si="1"/>
        <v>37</v>
      </c>
      <c r="F63" s="11">
        <v>1590</v>
      </c>
      <c r="G63" s="12">
        <f t="shared" si="2"/>
        <v>0.29898458066942457</v>
      </c>
      <c r="H63" s="13">
        <f t="shared" si="3"/>
        <v>18</v>
      </c>
      <c r="I63" s="12">
        <f t="shared" si="4"/>
        <v>0.010293993875397355</v>
      </c>
      <c r="J63" s="13">
        <f t="shared" si="5"/>
        <v>23</v>
      </c>
      <c r="K63" s="11">
        <v>811</v>
      </c>
      <c r="L63" s="12">
        <f t="shared" si="6"/>
        <v>0.005250584297451104</v>
      </c>
      <c r="M63" s="14">
        <f t="shared" si="7"/>
        <v>28</v>
      </c>
      <c r="N63" s="12">
        <f t="shared" si="8"/>
        <v>0.510062893081761</v>
      </c>
      <c r="O63" s="14">
        <f t="shared" si="9"/>
        <v>56</v>
      </c>
      <c r="P63" s="15">
        <v>6</v>
      </c>
      <c r="Q63" s="11">
        <f t="shared" si="10"/>
        <v>25744</v>
      </c>
      <c r="R63" s="12">
        <f t="shared" si="11"/>
        <v>0.0036511169419683157</v>
      </c>
      <c r="S63" s="16">
        <f t="shared" si="12"/>
        <v>0.0036511169419683157</v>
      </c>
      <c r="T63" s="14">
        <f t="shared" si="13"/>
        <v>68</v>
      </c>
      <c r="U63" s="17">
        <v>354</v>
      </c>
      <c r="V63" s="13">
        <f t="shared" si="14"/>
        <v>8</v>
      </c>
      <c r="W63" s="18">
        <f t="shared" si="15"/>
        <v>238</v>
      </c>
      <c r="X63" s="19">
        <f t="shared" si="16"/>
        <v>61</v>
      </c>
    </row>
    <row r="64" spans="1:24" ht="37.5" customHeight="1">
      <c r="A64" s="10" t="s">
        <v>85</v>
      </c>
      <c r="B64" s="11">
        <v>985740</v>
      </c>
      <c r="C64" s="11">
        <v>17399</v>
      </c>
      <c r="D64" s="12">
        <f t="shared" si="0"/>
        <v>0.017650698967273316</v>
      </c>
      <c r="E64" s="13">
        <f t="shared" si="1"/>
        <v>6</v>
      </c>
      <c r="F64" s="11">
        <v>10213</v>
      </c>
      <c r="G64" s="12">
        <f t="shared" si="2"/>
        <v>0.5869877579171217</v>
      </c>
      <c r="H64" s="13">
        <f t="shared" si="3"/>
        <v>73</v>
      </c>
      <c r="I64" s="12">
        <f t="shared" si="4"/>
        <v>0.01036074421246982</v>
      </c>
      <c r="J64" s="13">
        <f t="shared" si="5"/>
        <v>24</v>
      </c>
      <c r="K64" s="11">
        <v>5870</v>
      </c>
      <c r="L64" s="12">
        <f t="shared" si="6"/>
        <v>0.005954917118104165</v>
      </c>
      <c r="M64" s="14">
        <f t="shared" si="7"/>
        <v>38</v>
      </c>
      <c r="N64" s="12">
        <f t="shared" si="8"/>
        <v>0.5747576618035837</v>
      </c>
      <c r="O64" s="14">
        <f t="shared" si="9"/>
        <v>75</v>
      </c>
      <c r="P64" s="15">
        <v>1</v>
      </c>
      <c r="Q64" s="11">
        <f t="shared" si="10"/>
        <v>985740</v>
      </c>
      <c r="R64" s="12">
        <f t="shared" si="11"/>
        <v>0.1398015853937169</v>
      </c>
      <c r="S64" s="16">
        <f t="shared" si="12"/>
        <v>0.1398015853937169</v>
      </c>
      <c r="T64" s="14">
        <f t="shared" si="13"/>
        <v>7</v>
      </c>
      <c r="U64" s="17">
        <v>640</v>
      </c>
      <c r="V64" s="13">
        <f t="shared" si="14"/>
        <v>14</v>
      </c>
      <c r="W64" s="18">
        <f t="shared" si="15"/>
        <v>237</v>
      </c>
      <c r="X64" s="19">
        <f t="shared" si="16"/>
        <v>62</v>
      </c>
    </row>
    <row r="65" spans="1:24" ht="37.5" customHeight="1">
      <c r="A65" s="10" t="s">
        <v>86</v>
      </c>
      <c r="B65" s="11">
        <v>990399</v>
      </c>
      <c r="C65" s="11">
        <v>24706</v>
      </c>
      <c r="D65" s="12">
        <f t="shared" si="0"/>
        <v>0.024945501762421003</v>
      </c>
      <c r="E65" s="13">
        <f t="shared" si="1"/>
        <v>20</v>
      </c>
      <c r="F65" s="11">
        <v>15141</v>
      </c>
      <c r="G65" s="12">
        <f t="shared" si="2"/>
        <v>0.6128470816805635</v>
      </c>
      <c r="H65" s="13">
        <f t="shared" si="3"/>
        <v>78</v>
      </c>
      <c r="I65" s="12">
        <f t="shared" si="4"/>
        <v>0.015287777956157064</v>
      </c>
      <c r="J65" s="13">
        <f t="shared" si="5"/>
        <v>41</v>
      </c>
      <c r="K65" s="11">
        <v>5171</v>
      </c>
      <c r="L65" s="12">
        <f t="shared" si="6"/>
        <v>0.0052211280504120055</v>
      </c>
      <c r="M65" s="14">
        <f t="shared" si="7"/>
        <v>27</v>
      </c>
      <c r="N65" s="12">
        <f t="shared" si="8"/>
        <v>0.3415230169737798</v>
      </c>
      <c r="O65" s="14">
        <f t="shared" si="9"/>
        <v>13</v>
      </c>
      <c r="P65" s="15">
        <v>12</v>
      </c>
      <c r="Q65" s="11">
        <f t="shared" si="10"/>
        <v>82534</v>
      </c>
      <c r="R65" s="12">
        <f t="shared" si="11"/>
        <v>0.01170530165042002</v>
      </c>
      <c r="S65" s="16">
        <f t="shared" si="12"/>
        <v>0.01170530165042002</v>
      </c>
      <c r="T65" s="14">
        <f t="shared" si="13"/>
        <v>30</v>
      </c>
      <c r="U65" s="17">
        <v>1376</v>
      </c>
      <c r="V65" s="13">
        <f t="shared" si="14"/>
        <v>26</v>
      </c>
      <c r="W65" s="18">
        <f t="shared" si="15"/>
        <v>235</v>
      </c>
      <c r="X65" s="19">
        <f t="shared" si="16"/>
        <v>63</v>
      </c>
    </row>
    <row r="66" spans="1:24" ht="37.5" customHeight="1">
      <c r="A66" s="10" t="s">
        <v>87</v>
      </c>
      <c r="B66" s="11">
        <v>2676975</v>
      </c>
      <c r="C66" s="11">
        <v>136901</v>
      </c>
      <c r="D66" s="12">
        <f t="shared" si="0"/>
        <v>0.051140186217652386</v>
      </c>
      <c r="E66" s="13">
        <f t="shared" si="1"/>
        <v>46</v>
      </c>
      <c r="F66" s="11">
        <v>20296</v>
      </c>
      <c r="G66" s="12">
        <f t="shared" si="2"/>
        <v>0.14825311721609047</v>
      </c>
      <c r="H66" s="13">
        <f t="shared" si="3"/>
        <v>6</v>
      </c>
      <c r="I66" s="12">
        <f t="shared" si="4"/>
        <v>0.007581692021778313</v>
      </c>
      <c r="J66" s="13">
        <f t="shared" si="5"/>
        <v>8</v>
      </c>
      <c r="K66" s="11">
        <v>11277</v>
      </c>
      <c r="L66" s="12">
        <f t="shared" si="6"/>
        <v>0.004212590704059619</v>
      </c>
      <c r="M66" s="14">
        <f t="shared" si="7"/>
        <v>10</v>
      </c>
      <c r="N66" s="12">
        <f t="shared" si="8"/>
        <v>0.5556267244777296</v>
      </c>
      <c r="O66" s="14">
        <f t="shared" si="9"/>
        <v>71</v>
      </c>
      <c r="P66" s="15">
        <v>93</v>
      </c>
      <c r="Q66" s="11">
        <f t="shared" si="10"/>
        <v>28785</v>
      </c>
      <c r="R66" s="12">
        <f t="shared" si="11"/>
        <v>0.004082403712498368</v>
      </c>
      <c r="S66" s="16">
        <f t="shared" si="12"/>
        <v>0.004082403712498368</v>
      </c>
      <c r="T66" s="14">
        <f t="shared" si="13"/>
        <v>65</v>
      </c>
      <c r="U66" s="17">
        <v>1383</v>
      </c>
      <c r="V66" s="13">
        <f t="shared" si="14"/>
        <v>27</v>
      </c>
      <c r="W66" s="18">
        <f t="shared" si="15"/>
        <v>233</v>
      </c>
      <c r="X66" s="19">
        <f t="shared" si="16"/>
        <v>64</v>
      </c>
    </row>
    <row r="67" spans="1:24" ht="37.5" customHeight="1">
      <c r="A67" s="10" t="s">
        <v>88</v>
      </c>
      <c r="B67" s="11">
        <v>631215</v>
      </c>
      <c r="C67" s="11">
        <v>13646</v>
      </c>
      <c r="D67" s="12">
        <f aca="true" t="shared" si="17" ref="D67:D87">C67/B67</f>
        <v>0.021618624398976577</v>
      </c>
      <c r="E67" s="13">
        <f aca="true" t="shared" si="18" ref="E67:E87">RANK(D67,D$1:D$65536,1)</f>
        <v>13</v>
      </c>
      <c r="F67" s="11">
        <v>6643</v>
      </c>
      <c r="G67" s="12">
        <f aca="true" t="shared" si="19" ref="G67:G87">F67/C67</f>
        <v>0.48680932141286826</v>
      </c>
      <c r="H67" s="13">
        <f aca="true" t="shared" si="20" ref="H67:H87">RANK(G67,G$1:G$65536,1)</f>
        <v>57</v>
      </c>
      <c r="I67" s="12">
        <f aca="true" t="shared" si="21" ref="I67:I87">F67/B67</f>
        <v>0.010524147873545464</v>
      </c>
      <c r="J67" s="13">
        <f aca="true" t="shared" si="22" ref="J67:J87">RANK(I67,I$1:I$65536,1)</f>
        <v>25</v>
      </c>
      <c r="K67" s="11">
        <v>4315</v>
      </c>
      <c r="L67" s="12">
        <f aca="true" t="shared" si="23" ref="L67:L87">K67/B67</f>
        <v>0.006836022591351599</v>
      </c>
      <c r="M67" s="14">
        <f aca="true" t="shared" si="24" ref="M67:M87">RANK(L67,L$1:L$65536,1)</f>
        <v>44</v>
      </c>
      <c r="N67" s="12">
        <f aca="true" t="shared" si="25" ref="N67:N87">K67/F67</f>
        <v>0.6495559235285263</v>
      </c>
      <c r="O67" s="14">
        <f aca="true" t="shared" si="26" ref="O67:O87">RANK(N67,N$1:N$65536,1)</f>
        <v>82</v>
      </c>
      <c r="P67" s="23">
        <v>0</v>
      </c>
      <c r="Q67" s="11">
        <f aca="true" t="shared" si="27" ref="Q67:Q87">_xlfn.IFERROR(ROUNDUP(B67/P67,0),0)</f>
        <v>0</v>
      </c>
      <c r="R67" s="12">
        <f aca="true" t="shared" si="28" ref="R67:R87">Q67/SUM(Q$3:Q$87)</f>
        <v>0</v>
      </c>
      <c r="S67" s="16">
        <f aca="true" t="shared" si="29" ref="S67:S87">IF(Q67/SUM(Q$3:Q$87)=0,1,Q67/SUM(Q$3:Q$87))</f>
        <v>1</v>
      </c>
      <c r="T67" s="14">
        <f aca="true" t="shared" si="30" ref="T67:T87">IF(S67=1,0,RANK(S67,S$1:S$65536,0))</f>
        <v>0</v>
      </c>
      <c r="U67" s="17">
        <v>596</v>
      </c>
      <c r="V67" s="13">
        <f aca="true" t="shared" si="31" ref="V67:V87">RANK(U67,U$1:U$65536,1)</f>
        <v>12</v>
      </c>
      <c r="W67" s="18">
        <f aca="true" t="shared" si="32" ref="W67:W87">SUM(E67,H67,J67,M67,O67,V67,T67)</f>
        <v>233</v>
      </c>
      <c r="X67" s="19">
        <f aca="true" t="shared" si="33" ref="X67:X87">RANK(W67,W$1:W$65536,0)</f>
        <v>64</v>
      </c>
    </row>
    <row r="68" spans="1:24" ht="37.5" customHeight="1">
      <c r="A68" s="10" t="s">
        <v>89</v>
      </c>
      <c r="B68" s="11">
        <v>3049463</v>
      </c>
      <c r="C68" s="11">
        <v>101400</v>
      </c>
      <c r="D68" s="12">
        <f t="shared" si="17"/>
        <v>0.03325175612886597</v>
      </c>
      <c r="E68" s="13">
        <f t="shared" si="18"/>
        <v>35</v>
      </c>
      <c r="F68" s="11">
        <v>38135</v>
      </c>
      <c r="G68" s="12">
        <f t="shared" si="19"/>
        <v>0.37608481262327415</v>
      </c>
      <c r="H68" s="13">
        <f t="shared" si="20"/>
        <v>34</v>
      </c>
      <c r="I68" s="12">
        <f t="shared" si="21"/>
        <v>0.012505480473119366</v>
      </c>
      <c r="J68" s="13">
        <f t="shared" si="22"/>
        <v>34</v>
      </c>
      <c r="K68" s="11">
        <v>13751</v>
      </c>
      <c r="L68" s="12">
        <f t="shared" si="23"/>
        <v>0.004509318525917514</v>
      </c>
      <c r="M68" s="14">
        <f t="shared" si="24"/>
        <v>14</v>
      </c>
      <c r="N68" s="12">
        <f t="shared" si="25"/>
        <v>0.36058738691490755</v>
      </c>
      <c r="O68" s="14">
        <f t="shared" si="26"/>
        <v>18</v>
      </c>
      <c r="P68" s="15">
        <v>37.5</v>
      </c>
      <c r="Q68" s="11">
        <f t="shared" si="27"/>
        <v>81320</v>
      </c>
      <c r="R68" s="12">
        <f t="shared" si="28"/>
        <v>0.011533127319797368</v>
      </c>
      <c r="S68" s="16">
        <f t="shared" si="29"/>
        <v>0.011533127319797368</v>
      </c>
      <c r="T68" s="14">
        <f t="shared" si="30"/>
        <v>31</v>
      </c>
      <c r="U68" s="17">
        <v>3775</v>
      </c>
      <c r="V68" s="13">
        <f t="shared" si="31"/>
        <v>65</v>
      </c>
      <c r="W68" s="18">
        <f t="shared" si="32"/>
        <v>231</v>
      </c>
      <c r="X68" s="19">
        <f t="shared" si="33"/>
        <v>66</v>
      </c>
    </row>
    <row r="69" spans="1:24" ht="37.5" customHeight="1">
      <c r="A69" s="10" t="s">
        <v>90</v>
      </c>
      <c r="B69" s="11">
        <v>1178857</v>
      </c>
      <c r="C69" s="11">
        <v>35145</v>
      </c>
      <c r="D69" s="12">
        <f t="shared" si="17"/>
        <v>0.02981277627396707</v>
      </c>
      <c r="E69" s="13">
        <f t="shared" si="18"/>
        <v>29</v>
      </c>
      <c r="F69" s="11">
        <v>8189</v>
      </c>
      <c r="G69" s="12">
        <f t="shared" si="19"/>
        <v>0.23300611751315978</v>
      </c>
      <c r="H69" s="13">
        <f t="shared" si="20"/>
        <v>10</v>
      </c>
      <c r="I69" s="12">
        <f t="shared" si="21"/>
        <v>0.006946559251885513</v>
      </c>
      <c r="J69" s="13">
        <f t="shared" si="22"/>
        <v>5</v>
      </c>
      <c r="K69" s="11">
        <v>4215</v>
      </c>
      <c r="L69" s="12">
        <f t="shared" si="23"/>
        <v>0.0035754972825372375</v>
      </c>
      <c r="M69" s="14">
        <f t="shared" si="24"/>
        <v>5</v>
      </c>
      <c r="N69" s="12">
        <f t="shared" si="25"/>
        <v>0.5147148613994382</v>
      </c>
      <c r="O69" s="14">
        <f t="shared" si="26"/>
        <v>59</v>
      </c>
      <c r="P69" s="15">
        <v>50</v>
      </c>
      <c r="Q69" s="11">
        <f t="shared" si="27"/>
        <v>23578</v>
      </c>
      <c r="R69" s="12">
        <f t="shared" si="28"/>
        <v>0.003343926167562498</v>
      </c>
      <c r="S69" s="16">
        <f t="shared" si="29"/>
        <v>0.003343926167562498</v>
      </c>
      <c r="T69" s="14">
        <f t="shared" si="30"/>
        <v>73</v>
      </c>
      <c r="U69" s="17">
        <v>2597</v>
      </c>
      <c r="V69" s="13">
        <f t="shared" si="31"/>
        <v>48</v>
      </c>
      <c r="W69" s="18">
        <f t="shared" si="32"/>
        <v>229</v>
      </c>
      <c r="X69" s="19">
        <f t="shared" si="33"/>
        <v>67</v>
      </c>
    </row>
    <row r="70" spans="1:24" ht="37.5" customHeight="1">
      <c r="A70" s="10" t="s">
        <v>91</v>
      </c>
      <c r="B70" s="11">
        <v>39095</v>
      </c>
      <c r="C70" s="11">
        <v>2084</v>
      </c>
      <c r="D70" s="12">
        <f t="shared" si="17"/>
        <v>0.05330604936692672</v>
      </c>
      <c r="E70" s="13">
        <f t="shared" si="18"/>
        <v>48</v>
      </c>
      <c r="F70" s="11">
        <v>736</v>
      </c>
      <c r="G70" s="12">
        <f t="shared" si="19"/>
        <v>0.3531669865642994</v>
      </c>
      <c r="H70" s="13">
        <f t="shared" si="20"/>
        <v>29</v>
      </c>
      <c r="I70" s="12">
        <f t="shared" si="21"/>
        <v>0.01882593682056529</v>
      </c>
      <c r="J70" s="13">
        <f t="shared" si="22"/>
        <v>51</v>
      </c>
      <c r="K70" s="11">
        <v>334</v>
      </c>
      <c r="L70" s="12">
        <f t="shared" si="23"/>
        <v>0.008543291981071748</v>
      </c>
      <c r="M70" s="14">
        <f t="shared" si="24"/>
        <v>55</v>
      </c>
      <c r="N70" s="12">
        <f t="shared" si="25"/>
        <v>0.453804347826087</v>
      </c>
      <c r="O70" s="14">
        <f t="shared" si="26"/>
        <v>41</v>
      </c>
      <c r="P70" s="23">
        <v>0</v>
      </c>
      <c r="Q70" s="11">
        <f t="shared" si="27"/>
        <v>0</v>
      </c>
      <c r="R70" s="12">
        <f t="shared" si="28"/>
        <v>0</v>
      </c>
      <c r="S70" s="16">
        <f t="shared" si="29"/>
        <v>1</v>
      </c>
      <c r="T70" s="14">
        <f t="shared" si="30"/>
        <v>0</v>
      </c>
      <c r="U70" s="17">
        <v>324</v>
      </c>
      <c r="V70" s="13">
        <f t="shared" si="31"/>
        <v>4</v>
      </c>
      <c r="W70" s="18">
        <f t="shared" si="32"/>
        <v>228</v>
      </c>
      <c r="X70" s="19">
        <f t="shared" si="33"/>
        <v>68</v>
      </c>
    </row>
    <row r="71" spans="1:24" ht="37.5" customHeight="1">
      <c r="A71" s="10" t="s">
        <v>92</v>
      </c>
      <c r="B71" s="11">
        <v>1174047</v>
      </c>
      <c r="C71" s="11">
        <v>206779</v>
      </c>
      <c r="D71" s="12">
        <f t="shared" si="17"/>
        <v>0.17612497625733894</v>
      </c>
      <c r="E71" s="13">
        <f t="shared" si="18"/>
        <v>85</v>
      </c>
      <c r="F71" s="11">
        <v>24587</v>
      </c>
      <c r="G71" s="12">
        <f t="shared" si="19"/>
        <v>0.1189047243675615</v>
      </c>
      <c r="H71" s="13">
        <f t="shared" si="20"/>
        <v>2</v>
      </c>
      <c r="I71" s="12">
        <f t="shared" si="21"/>
        <v>0.0209420917561222</v>
      </c>
      <c r="J71" s="13">
        <f t="shared" si="22"/>
        <v>56</v>
      </c>
      <c r="K71" s="11">
        <v>5946</v>
      </c>
      <c r="L71" s="12">
        <f t="shared" si="23"/>
        <v>0.0050645331916013584</v>
      </c>
      <c r="M71" s="14">
        <f t="shared" si="24"/>
        <v>22</v>
      </c>
      <c r="N71" s="12">
        <f t="shared" si="25"/>
        <v>0.24183511611827388</v>
      </c>
      <c r="O71" s="14">
        <f t="shared" si="26"/>
        <v>2</v>
      </c>
      <c r="P71" s="15">
        <v>35</v>
      </c>
      <c r="Q71" s="11">
        <f t="shared" si="27"/>
        <v>33545</v>
      </c>
      <c r="R71" s="12">
        <f t="shared" si="28"/>
        <v>0.0047574859314142</v>
      </c>
      <c r="S71" s="16">
        <f t="shared" si="29"/>
        <v>0.0047574859314142</v>
      </c>
      <c r="T71" s="14">
        <f t="shared" si="30"/>
        <v>59</v>
      </c>
      <c r="U71" s="17">
        <v>249</v>
      </c>
      <c r="V71" s="13">
        <f t="shared" si="31"/>
        <v>2</v>
      </c>
      <c r="W71" s="18">
        <f t="shared" si="32"/>
        <v>228</v>
      </c>
      <c r="X71" s="19">
        <f t="shared" si="33"/>
        <v>68</v>
      </c>
    </row>
    <row r="72" spans="1:24" ht="37.5" customHeight="1">
      <c r="A72" s="22" t="s">
        <v>93</v>
      </c>
      <c r="B72" s="11">
        <v>1755671</v>
      </c>
      <c r="C72" s="11">
        <v>13058</v>
      </c>
      <c r="D72" s="12">
        <f t="shared" si="17"/>
        <v>0.00743761217221222</v>
      </c>
      <c r="E72" s="13">
        <f t="shared" si="18"/>
        <v>1</v>
      </c>
      <c r="F72" s="11">
        <v>7066</v>
      </c>
      <c r="G72" s="12">
        <f t="shared" si="19"/>
        <v>0.5411242150405882</v>
      </c>
      <c r="H72" s="13">
        <f t="shared" si="20"/>
        <v>67</v>
      </c>
      <c r="I72" s="12">
        <f t="shared" si="21"/>
        <v>0.004024672048464661</v>
      </c>
      <c r="J72" s="13">
        <f t="shared" si="22"/>
        <v>1</v>
      </c>
      <c r="K72" s="11">
        <v>3381</v>
      </c>
      <c r="L72" s="12">
        <f t="shared" si="23"/>
        <v>0.0019257594389837276</v>
      </c>
      <c r="M72" s="14">
        <f t="shared" si="24"/>
        <v>1</v>
      </c>
      <c r="N72" s="12">
        <f t="shared" si="25"/>
        <v>0.4784885366544014</v>
      </c>
      <c r="O72" s="14">
        <f t="shared" si="26"/>
        <v>51</v>
      </c>
      <c r="P72" s="15">
        <v>31</v>
      </c>
      <c r="Q72" s="11">
        <f t="shared" si="27"/>
        <v>56635</v>
      </c>
      <c r="R72" s="12">
        <f t="shared" si="28"/>
        <v>0.008032201989138267</v>
      </c>
      <c r="S72" s="16">
        <f t="shared" si="29"/>
        <v>0.008032201989138267</v>
      </c>
      <c r="T72" s="14">
        <f t="shared" si="30"/>
        <v>39</v>
      </c>
      <c r="U72" s="17">
        <v>3885</v>
      </c>
      <c r="V72" s="13">
        <f t="shared" si="31"/>
        <v>66</v>
      </c>
      <c r="W72" s="18">
        <f t="shared" si="32"/>
        <v>226</v>
      </c>
      <c r="X72" s="19">
        <f t="shared" si="33"/>
        <v>70</v>
      </c>
    </row>
    <row r="73" spans="1:24" ht="37.5" customHeight="1">
      <c r="A73" s="10" t="s">
        <v>94</v>
      </c>
      <c r="B73" s="11">
        <v>644980</v>
      </c>
      <c r="C73" s="11">
        <v>25214</v>
      </c>
      <c r="D73" s="12">
        <f t="shared" si="17"/>
        <v>0.039092685044497505</v>
      </c>
      <c r="E73" s="13">
        <f t="shared" si="18"/>
        <v>41</v>
      </c>
      <c r="F73" s="11">
        <v>9748</v>
      </c>
      <c r="G73" s="12">
        <f t="shared" si="19"/>
        <v>0.3866106131514238</v>
      </c>
      <c r="H73" s="13">
        <f t="shared" si="20"/>
        <v>37</v>
      </c>
      <c r="I73" s="12">
        <f t="shared" si="21"/>
        <v>0.015113646934788675</v>
      </c>
      <c r="J73" s="13">
        <f t="shared" si="22"/>
        <v>40</v>
      </c>
      <c r="K73" s="11">
        <v>4329</v>
      </c>
      <c r="L73" s="12">
        <f t="shared" si="23"/>
        <v>0.006711836025923284</v>
      </c>
      <c r="M73" s="14">
        <f t="shared" si="24"/>
        <v>43</v>
      </c>
      <c r="N73" s="12">
        <f t="shared" si="25"/>
        <v>0.4440910956093558</v>
      </c>
      <c r="O73" s="14">
        <f t="shared" si="26"/>
        <v>36</v>
      </c>
      <c r="P73" s="15">
        <v>2</v>
      </c>
      <c r="Q73" s="11">
        <f t="shared" si="27"/>
        <v>322490</v>
      </c>
      <c r="R73" s="12">
        <f t="shared" si="28"/>
        <v>0.04573682033154763</v>
      </c>
      <c r="S73" s="16">
        <f t="shared" si="29"/>
        <v>0.04573682033154763</v>
      </c>
      <c r="T73" s="14">
        <f t="shared" si="30"/>
        <v>10</v>
      </c>
      <c r="U73" s="17">
        <v>688</v>
      </c>
      <c r="V73" s="13">
        <f t="shared" si="31"/>
        <v>16</v>
      </c>
      <c r="W73" s="18">
        <f t="shared" si="32"/>
        <v>223</v>
      </c>
      <c r="X73" s="19">
        <f t="shared" si="33"/>
        <v>71</v>
      </c>
    </row>
    <row r="74" spans="1:24" ht="37.5" customHeight="1">
      <c r="A74" s="10" t="s">
        <v>95</v>
      </c>
      <c r="B74" s="11">
        <v>1832804</v>
      </c>
      <c r="C74" s="11">
        <v>165616</v>
      </c>
      <c r="D74" s="12">
        <f t="shared" si="17"/>
        <v>0.09036208999980358</v>
      </c>
      <c r="E74" s="13">
        <f t="shared" si="18"/>
        <v>75</v>
      </c>
      <c r="F74" s="11">
        <v>22444</v>
      </c>
      <c r="G74" s="12">
        <f t="shared" si="19"/>
        <v>0.13551830740991208</v>
      </c>
      <c r="H74" s="13">
        <f t="shared" si="20"/>
        <v>4</v>
      </c>
      <c r="I74" s="12">
        <f t="shared" si="21"/>
        <v>0.012245717490795524</v>
      </c>
      <c r="J74" s="13">
        <f t="shared" si="22"/>
        <v>31</v>
      </c>
      <c r="K74" s="11">
        <v>10206</v>
      </c>
      <c r="L74" s="12">
        <f t="shared" si="23"/>
        <v>0.005568516873599141</v>
      </c>
      <c r="M74" s="14">
        <f t="shared" si="24"/>
        <v>33</v>
      </c>
      <c r="N74" s="12">
        <f t="shared" si="25"/>
        <v>0.45473177686686866</v>
      </c>
      <c r="O74" s="14">
        <f t="shared" si="26"/>
        <v>42</v>
      </c>
      <c r="P74" s="15">
        <v>7</v>
      </c>
      <c r="Q74" s="11">
        <f t="shared" si="27"/>
        <v>261830</v>
      </c>
      <c r="R74" s="12">
        <f t="shared" si="28"/>
        <v>0.03713377676023789</v>
      </c>
      <c r="S74" s="16">
        <f t="shared" si="29"/>
        <v>0.03713377676023789</v>
      </c>
      <c r="T74" s="14">
        <f t="shared" si="30"/>
        <v>11</v>
      </c>
      <c r="U74" s="17">
        <v>1329</v>
      </c>
      <c r="V74" s="13">
        <f t="shared" si="31"/>
        <v>25</v>
      </c>
      <c r="W74" s="18">
        <f t="shared" si="32"/>
        <v>221</v>
      </c>
      <c r="X74" s="19">
        <f t="shared" si="33"/>
        <v>72</v>
      </c>
    </row>
    <row r="75" spans="1:24" ht="37.5" customHeight="1">
      <c r="A75" s="10" t="s">
        <v>96</v>
      </c>
      <c r="B75" s="11">
        <v>1184370</v>
      </c>
      <c r="C75" s="11">
        <v>27386</v>
      </c>
      <c r="D75" s="12">
        <f t="shared" si="17"/>
        <v>0.023122841679542712</v>
      </c>
      <c r="E75" s="13">
        <f t="shared" si="18"/>
        <v>15</v>
      </c>
      <c r="F75" s="11">
        <v>10379</v>
      </c>
      <c r="G75" s="12">
        <f t="shared" si="19"/>
        <v>0.37898926458774557</v>
      </c>
      <c r="H75" s="13">
        <f t="shared" si="20"/>
        <v>35</v>
      </c>
      <c r="I75" s="12">
        <f t="shared" si="21"/>
        <v>0.008763308763308763</v>
      </c>
      <c r="J75" s="13">
        <f t="shared" si="22"/>
        <v>13</v>
      </c>
      <c r="K75" s="11">
        <v>6414</v>
      </c>
      <c r="L75" s="12">
        <f t="shared" si="23"/>
        <v>0.005415537374300261</v>
      </c>
      <c r="M75" s="14">
        <f t="shared" si="24"/>
        <v>30</v>
      </c>
      <c r="N75" s="12">
        <f t="shared" si="25"/>
        <v>0.6179786106561326</v>
      </c>
      <c r="O75" s="14">
        <f t="shared" si="26"/>
        <v>79</v>
      </c>
      <c r="P75" s="15">
        <v>7.25</v>
      </c>
      <c r="Q75" s="11">
        <f t="shared" si="27"/>
        <v>163362</v>
      </c>
      <c r="R75" s="12">
        <f t="shared" si="28"/>
        <v>0.023168651564396674</v>
      </c>
      <c r="S75" s="16">
        <f t="shared" si="29"/>
        <v>0.023168651564396674</v>
      </c>
      <c r="T75" s="14">
        <f t="shared" si="30"/>
        <v>14</v>
      </c>
      <c r="U75" s="17">
        <v>1922</v>
      </c>
      <c r="V75" s="13">
        <f t="shared" si="31"/>
        <v>34</v>
      </c>
      <c r="W75" s="18">
        <f t="shared" si="32"/>
        <v>220</v>
      </c>
      <c r="X75" s="19">
        <f t="shared" si="33"/>
        <v>73</v>
      </c>
    </row>
    <row r="76" spans="1:24" ht="37.5" customHeight="1">
      <c r="A76" s="10" t="s">
        <v>97</v>
      </c>
      <c r="B76" s="11">
        <v>2199871</v>
      </c>
      <c r="C76" s="11">
        <v>68621</v>
      </c>
      <c r="D76" s="12">
        <f t="shared" si="17"/>
        <v>0.031193192691753288</v>
      </c>
      <c r="E76" s="13">
        <f t="shared" si="18"/>
        <v>31</v>
      </c>
      <c r="F76" s="11">
        <v>21115</v>
      </c>
      <c r="G76" s="12">
        <f t="shared" si="19"/>
        <v>0.30770463852173535</v>
      </c>
      <c r="H76" s="13">
        <f t="shared" si="20"/>
        <v>19</v>
      </c>
      <c r="I76" s="12">
        <f t="shared" si="21"/>
        <v>0.009598290081554783</v>
      </c>
      <c r="J76" s="13">
        <f t="shared" si="22"/>
        <v>20</v>
      </c>
      <c r="K76" s="11">
        <v>10984</v>
      </c>
      <c r="L76" s="12">
        <f t="shared" si="23"/>
        <v>0.004993020045266291</v>
      </c>
      <c r="M76" s="14">
        <f t="shared" si="24"/>
        <v>20</v>
      </c>
      <c r="N76" s="12">
        <f t="shared" si="25"/>
        <v>0.5201989107269713</v>
      </c>
      <c r="O76" s="14">
        <f t="shared" si="26"/>
        <v>60</v>
      </c>
      <c r="P76" s="15">
        <v>15</v>
      </c>
      <c r="Q76" s="11">
        <f t="shared" si="27"/>
        <v>146659</v>
      </c>
      <c r="R76" s="12">
        <f t="shared" si="28"/>
        <v>0.02079976536638173</v>
      </c>
      <c r="S76" s="16">
        <f t="shared" si="29"/>
        <v>0.02079976536638173</v>
      </c>
      <c r="T76" s="14">
        <f t="shared" si="30"/>
        <v>19</v>
      </c>
      <c r="U76" s="17">
        <v>2617</v>
      </c>
      <c r="V76" s="13">
        <f t="shared" si="31"/>
        <v>50</v>
      </c>
      <c r="W76" s="18">
        <f t="shared" si="32"/>
        <v>219</v>
      </c>
      <c r="X76" s="19">
        <f t="shared" si="33"/>
        <v>74</v>
      </c>
    </row>
    <row r="77" spans="1:24" ht="37.5" customHeight="1">
      <c r="A77" s="10" t="s">
        <v>98</v>
      </c>
      <c r="B77" s="11">
        <v>187443</v>
      </c>
      <c r="C77" s="11">
        <v>9266</v>
      </c>
      <c r="D77" s="12">
        <f t="shared" si="17"/>
        <v>0.04943369450979764</v>
      </c>
      <c r="E77" s="13">
        <f t="shared" si="18"/>
        <v>44</v>
      </c>
      <c r="F77" s="11">
        <v>3051</v>
      </c>
      <c r="G77" s="12">
        <f t="shared" si="19"/>
        <v>0.32926829268292684</v>
      </c>
      <c r="H77" s="13">
        <f t="shared" si="20"/>
        <v>23</v>
      </c>
      <c r="I77" s="12">
        <f t="shared" si="21"/>
        <v>0.016276948192250444</v>
      </c>
      <c r="J77" s="13">
        <f t="shared" si="22"/>
        <v>45</v>
      </c>
      <c r="K77" s="11">
        <v>1190</v>
      </c>
      <c r="L77" s="12">
        <f t="shared" si="23"/>
        <v>0.0063485966400452405</v>
      </c>
      <c r="M77" s="14">
        <f t="shared" si="24"/>
        <v>40</v>
      </c>
      <c r="N77" s="12">
        <f t="shared" si="25"/>
        <v>0.39003605375286793</v>
      </c>
      <c r="O77" s="14">
        <f t="shared" si="26"/>
        <v>27</v>
      </c>
      <c r="P77" s="23">
        <v>2</v>
      </c>
      <c r="Q77" s="11">
        <f t="shared" si="27"/>
        <v>93722</v>
      </c>
      <c r="R77" s="12">
        <f t="shared" si="28"/>
        <v>0.013292028512863365</v>
      </c>
      <c r="S77" s="16">
        <f t="shared" si="29"/>
        <v>0.013292028512863365</v>
      </c>
      <c r="T77" s="14">
        <f t="shared" si="30"/>
        <v>28</v>
      </c>
      <c r="U77" s="17">
        <v>338</v>
      </c>
      <c r="V77" s="13">
        <f t="shared" si="31"/>
        <v>6</v>
      </c>
      <c r="W77" s="18">
        <f t="shared" si="32"/>
        <v>213</v>
      </c>
      <c r="X77" s="19">
        <f t="shared" si="33"/>
        <v>75</v>
      </c>
    </row>
    <row r="78" spans="1:24" ht="37.5" customHeight="1">
      <c r="A78" s="10" t="s">
        <v>99</v>
      </c>
      <c r="B78" s="11">
        <v>486798</v>
      </c>
      <c r="C78" s="11">
        <v>17762</v>
      </c>
      <c r="D78" s="12">
        <f t="shared" si="17"/>
        <v>0.0364874136705574</v>
      </c>
      <c r="E78" s="13">
        <f t="shared" si="18"/>
        <v>39</v>
      </c>
      <c r="F78" s="11">
        <v>5487</v>
      </c>
      <c r="G78" s="12">
        <f t="shared" si="19"/>
        <v>0.3089179146492512</v>
      </c>
      <c r="H78" s="13">
        <f t="shared" si="20"/>
        <v>20</v>
      </c>
      <c r="I78" s="12">
        <f t="shared" si="21"/>
        <v>0.011271615742053171</v>
      </c>
      <c r="J78" s="13">
        <f t="shared" si="22"/>
        <v>28</v>
      </c>
      <c r="K78" s="11">
        <v>2625</v>
      </c>
      <c r="L78" s="12">
        <f t="shared" si="23"/>
        <v>0.005392380412409254</v>
      </c>
      <c r="M78" s="14">
        <f t="shared" si="24"/>
        <v>29</v>
      </c>
      <c r="N78" s="12">
        <f t="shared" si="25"/>
        <v>0.47840349917987973</v>
      </c>
      <c r="O78" s="14">
        <f t="shared" si="26"/>
        <v>50</v>
      </c>
      <c r="P78" s="15">
        <v>3</v>
      </c>
      <c r="Q78" s="11">
        <f t="shared" si="27"/>
        <v>162266</v>
      </c>
      <c r="R78" s="12">
        <f t="shared" si="28"/>
        <v>0.02301321246525135</v>
      </c>
      <c r="S78" s="16">
        <f t="shared" si="29"/>
        <v>0.02301321246525135</v>
      </c>
      <c r="T78" s="14">
        <f t="shared" si="30"/>
        <v>16</v>
      </c>
      <c r="U78" s="17">
        <v>1130</v>
      </c>
      <c r="V78" s="13">
        <f t="shared" si="31"/>
        <v>22</v>
      </c>
      <c r="W78" s="18">
        <f t="shared" si="32"/>
        <v>204</v>
      </c>
      <c r="X78" s="19">
        <f t="shared" si="33"/>
        <v>76</v>
      </c>
    </row>
    <row r="79" spans="1:24" ht="37.5" customHeight="1">
      <c r="A79" s="22" t="s">
        <v>100</v>
      </c>
      <c r="B79" s="11">
        <v>2383990</v>
      </c>
      <c r="C79" s="11">
        <v>137829</v>
      </c>
      <c r="D79" s="12">
        <f t="shared" si="17"/>
        <v>0.05781442036250152</v>
      </c>
      <c r="E79" s="13">
        <f t="shared" si="18"/>
        <v>51</v>
      </c>
      <c r="F79" s="11">
        <v>34081</v>
      </c>
      <c r="G79" s="12">
        <f t="shared" si="19"/>
        <v>0.24727016810685704</v>
      </c>
      <c r="H79" s="13">
        <f t="shared" si="20"/>
        <v>11</v>
      </c>
      <c r="I79" s="12">
        <f t="shared" si="21"/>
        <v>0.01429578144203625</v>
      </c>
      <c r="J79" s="13">
        <f t="shared" si="22"/>
        <v>37</v>
      </c>
      <c r="K79" s="11">
        <v>12248</v>
      </c>
      <c r="L79" s="12">
        <f t="shared" si="23"/>
        <v>0.005137605442975851</v>
      </c>
      <c r="M79" s="14">
        <f t="shared" si="24"/>
        <v>24</v>
      </c>
      <c r="N79" s="12">
        <f t="shared" si="25"/>
        <v>0.3593791261993486</v>
      </c>
      <c r="O79" s="14">
        <f t="shared" si="26"/>
        <v>17</v>
      </c>
      <c r="P79" s="15">
        <v>10</v>
      </c>
      <c r="Q79" s="11">
        <f t="shared" si="27"/>
        <v>238399</v>
      </c>
      <c r="R79" s="12">
        <f t="shared" si="28"/>
        <v>0.033810698720024256</v>
      </c>
      <c r="S79" s="16">
        <f t="shared" si="29"/>
        <v>0.033810698720024256</v>
      </c>
      <c r="T79" s="14">
        <f t="shared" si="30"/>
        <v>12</v>
      </c>
      <c r="U79" s="17">
        <v>2408</v>
      </c>
      <c r="V79" s="13">
        <f t="shared" si="31"/>
        <v>43</v>
      </c>
      <c r="W79" s="18">
        <f t="shared" si="32"/>
        <v>195</v>
      </c>
      <c r="X79" s="19">
        <f t="shared" si="33"/>
        <v>77</v>
      </c>
    </row>
    <row r="80" spans="1:24" ht="37.5" customHeight="1">
      <c r="A80" s="22" t="s">
        <v>101</v>
      </c>
      <c r="B80" s="11">
        <v>372570</v>
      </c>
      <c r="C80" s="11">
        <v>4023</v>
      </c>
      <c r="D80" s="12">
        <f t="shared" si="17"/>
        <v>0.010797970851115227</v>
      </c>
      <c r="E80" s="13">
        <f t="shared" si="18"/>
        <v>2</v>
      </c>
      <c r="F80" s="11">
        <v>2817</v>
      </c>
      <c r="G80" s="12">
        <f t="shared" si="19"/>
        <v>0.7002237136465325</v>
      </c>
      <c r="H80" s="13">
        <f t="shared" si="20"/>
        <v>83</v>
      </c>
      <c r="I80" s="12">
        <f t="shared" si="21"/>
        <v>0.007560995249214913</v>
      </c>
      <c r="J80" s="13">
        <f t="shared" si="22"/>
        <v>7</v>
      </c>
      <c r="K80" s="11">
        <v>1541</v>
      </c>
      <c r="L80" s="12">
        <f t="shared" si="23"/>
        <v>0.004136135491317068</v>
      </c>
      <c r="M80" s="14">
        <f t="shared" si="24"/>
        <v>9</v>
      </c>
      <c r="N80" s="12">
        <f t="shared" si="25"/>
        <v>0.5470358537451189</v>
      </c>
      <c r="O80" s="14">
        <f t="shared" si="26"/>
        <v>67</v>
      </c>
      <c r="P80" s="23">
        <v>1</v>
      </c>
      <c r="Q80" s="11">
        <f t="shared" si="27"/>
        <v>372570</v>
      </c>
      <c r="R80" s="12">
        <f t="shared" si="28"/>
        <v>0.05283936602972092</v>
      </c>
      <c r="S80" s="16">
        <f t="shared" si="29"/>
        <v>0.05283936602972092</v>
      </c>
      <c r="T80" s="14">
        <f t="shared" si="30"/>
        <v>9</v>
      </c>
      <c r="U80" s="17">
        <v>765</v>
      </c>
      <c r="V80" s="13">
        <f t="shared" si="31"/>
        <v>17</v>
      </c>
      <c r="W80" s="18">
        <f t="shared" si="32"/>
        <v>194</v>
      </c>
      <c r="X80" s="19">
        <f t="shared" si="33"/>
        <v>78</v>
      </c>
    </row>
    <row r="81" spans="1:24" ht="37.5" customHeight="1">
      <c r="A81" s="10" t="s">
        <v>102</v>
      </c>
      <c r="B81" s="11">
        <v>405966</v>
      </c>
      <c r="C81" s="11">
        <v>22489</v>
      </c>
      <c r="D81" s="12">
        <f t="shared" si="17"/>
        <v>0.05539626471182316</v>
      </c>
      <c r="E81" s="13">
        <f t="shared" si="18"/>
        <v>50</v>
      </c>
      <c r="F81" s="11">
        <v>2400</v>
      </c>
      <c r="G81" s="12">
        <f t="shared" si="19"/>
        <v>0.10671884032193517</v>
      </c>
      <c r="H81" s="13">
        <f t="shared" si="20"/>
        <v>1</v>
      </c>
      <c r="I81" s="12">
        <f t="shared" si="21"/>
        <v>0.005911825128212708</v>
      </c>
      <c r="J81" s="13">
        <f t="shared" si="22"/>
        <v>3</v>
      </c>
      <c r="K81" s="11">
        <v>1923</v>
      </c>
      <c r="L81" s="12">
        <f t="shared" si="23"/>
        <v>0.004736849883980432</v>
      </c>
      <c r="M81" s="14">
        <f t="shared" si="24"/>
        <v>18</v>
      </c>
      <c r="N81" s="12">
        <f t="shared" si="25"/>
        <v>0.80125</v>
      </c>
      <c r="O81" s="14">
        <f t="shared" si="26"/>
        <v>85</v>
      </c>
      <c r="P81" s="23">
        <v>3</v>
      </c>
      <c r="Q81" s="11">
        <f t="shared" si="27"/>
        <v>135322</v>
      </c>
      <c r="R81" s="12">
        <f t="shared" si="28"/>
        <v>0.01919190672859837</v>
      </c>
      <c r="S81" s="16">
        <f t="shared" si="29"/>
        <v>0.01919190672859837</v>
      </c>
      <c r="T81" s="14">
        <f t="shared" si="30"/>
        <v>22</v>
      </c>
      <c r="U81" s="17">
        <v>345</v>
      </c>
      <c r="V81" s="13">
        <f t="shared" si="31"/>
        <v>7</v>
      </c>
      <c r="W81" s="18">
        <f t="shared" si="32"/>
        <v>186</v>
      </c>
      <c r="X81" s="19">
        <f t="shared" si="33"/>
        <v>79</v>
      </c>
    </row>
    <row r="82" spans="1:24" ht="37.5" customHeight="1">
      <c r="A82" s="10" t="s">
        <v>103</v>
      </c>
      <c r="B82" s="11">
        <v>137254</v>
      </c>
      <c r="C82" s="11">
        <v>2926</v>
      </c>
      <c r="D82" s="12">
        <f t="shared" si="17"/>
        <v>0.02131814009063488</v>
      </c>
      <c r="E82" s="13">
        <f t="shared" si="18"/>
        <v>12</v>
      </c>
      <c r="F82" s="11">
        <v>1309</v>
      </c>
      <c r="G82" s="12">
        <f t="shared" si="19"/>
        <v>0.4473684210526316</v>
      </c>
      <c r="H82" s="13">
        <f t="shared" si="20"/>
        <v>51</v>
      </c>
      <c r="I82" s="12">
        <f t="shared" si="21"/>
        <v>0.009537062672126131</v>
      </c>
      <c r="J82" s="13">
        <f t="shared" si="22"/>
        <v>19</v>
      </c>
      <c r="K82" s="11">
        <v>703</v>
      </c>
      <c r="L82" s="12">
        <f t="shared" si="23"/>
        <v>0.005121890800996692</v>
      </c>
      <c r="M82" s="14">
        <f t="shared" si="24"/>
        <v>23</v>
      </c>
      <c r="N82" s="12">
        <f t="shared" si="25"/>
        <v>0.5370511841100076</v>
      </c>
      <c r="O82" s="14">
        <f t="shared" si="26"/>
        <v>63</v>
      </c>
      <c r="P82" s="15">
        <v>0</v>
      </c>
      <c r="Q82" s="11">
        <f t="shared" si="27"/>
        <v>0</v>
      </c>
      <c r="R82" s="12">
        <f t="shared" si="28"/>
        <v>0</v>
      </c>
      <c r="S82" s="16">
        <f t="shared" si="29"/>
        <v>1</v>
      </c>
      <c r="T82" s="14">
        <f t="shared" si="30"/>
        <v>0</v>
      </c>
      <c r="U82" s="17">
        <v>666</v>
      </c>
      <c r="V82" s="13">
        <f t="shared" si="31"/>
        <v>15</v>
      </c>
      <c r="W82" s="18">
        <f t="shared" si="32"/>
        <v>183</v>
      </c>
      <c r="X82" s="19">
        <f t="shared" si="33"/>
        <v>80</v>
      </c>
    </row>
    <row r="83" spans="1:24" ht="37.5" customHeight="1">
      <c r="A83" s="10" t="s">
        <v>104</v>
      </c>
      <c r="B83" s="11">
        <v>710702</v>
      </c>
      <c r="C83" s="11">
        <v>14062</v>
      </c>
      <c r="D83" s="12">
        <f t="shared" si="17"/>
        <v>0.01978607067378451</v>
      </c>
      <c r="E83" s="13">
        <f t="shared" si="18"/>
        <v>10</v>
      </c>
      <c r="F83" s="11">
        <v>5485</v>
      </c>
      <c r="G83" s="12">
        <f t="shared" si="19"/>
        <v>0.39005831318446876</v>
      </c>
      <c r="H83" s="13">
        <f t="shared" si="20"/>
        <v>38</v>
      </c>
      <c r="I83" s="12">
        <f t="shared" si="21"/>
        <v>0.0077177213515650725</v>
      </c>
      <c r="J83" s="13">
        <f t="shared" si="22"/>
        <v>9</v>
      </c>
      <c r="K83" s="11">
        <v>1708</v>
      </c>
      <c r="L83" s="12">
        <f t="shared" si="23"/>
        <v>0.002403257624151895</v>
      </c>
      <c r="M83" s="14">
        <f t="shared" si="24"/>
        <v>2</v>
      </c>
      <c r="N83" s="12">
        <f t="shared" si="25"/>
        <v>0.3113947128532361</v>
      </c>
      <c r="O83" s="14">
        <f t="shared" si="26"/>
        <v>8</v>
      </c>
      <c r="P83" s="15">
        <v>17.75</v>
      </c>
      <c r="Q83" s="11">
        <f t="shared" si="27"/>
        <v>40040</v>
      </c>
      <c r="R83" s="12">
        <f t="shared" si="28"/>
        <v>0.005678632782644941</v>
      </c>
      <c r="S83" s="16">
        <f t="shared" si="29"/>
        <v>0.005678632782644941</v>
      </c>
      <c r="T83" s="14">
        <f t="shared" si="30"/>
        <v>53</v>
      </c>
      <c r="U83" s="17">
        <v>2740</v>
      </c>
      <c r="V83" s="13">
        <f t="shared" si="31"/>
        <v>54</v>
      </c>
      <c r="W83" s="18">
        <f t="shared" si="32"/>
        <v>174</v>
      </c>
      <c r="X83" s="19">
        <f t="shared" si="33"/>
        <v>81</v>
      </c>
    </row>
    <row r="84" spans="1:24" ht="37.5" customHeight="1">
      <c r="A84" s="22" t="s">
        <v>105</v>
      </c>
      <c r="B84" s="11">
        <v>934749</v>
      </c>
      <c r="C84" s="11">
        <v>23112</v>
      </c>
      <c r="D84" s="12">
        <f t="shared" si="17"/>
        <v>0.024725354079009446</v>
      </c>
      <c r="E84" s="13">
        <f t="shared" si="18"/>
        <v>19</v>
      </c>
      <c r="F84" s="11">
        <v>6039</v>
      </c>
      <c r="G84" s="12">
        <f t="shared" si="19"/>
        <v>0.2612928348909657</v>
      </c>
      <c r="H84" s="13">
        <f t="shared" si="20"/>
        <v>13</v>
      </c>
      <c r="I84" s="12">
        <f t="shared" si="21"/>
        <v>0.006460557860987281</v>
      </c>
      <c r="J84" s="13">
        <f t="shared" si="22"/>
        <v>4</v>
      </c>
      <c r="K84" s="11">
        <v>3480</v>
      </c>
      <c r="L84" s="12">
        <f t="shared" si="23"/>
        <v>0.00372292454979893</v>
      </c>
      <c r="M84" s="14">
        <f t="shared" si="24"/>
        <v>6</v>
      </c>
      <c r="N84" s="12">
        <f t="shared" si="25"/>
        <v>0.5762543467461501</v>
      </c>
      <c r="O84" s="14">
        <f t="shared" si="26"/>
        <v>77</v>
      </c>
      <c r="P84" s="15">
        <v>14</v>
      </c>
      <c r="Q84" s="11">
        <f t="shared" si="27"/>
        <v>66768</v>
      </c>
      <c r="R84" s="12">
        <f t="shared" si="28"/>
        <v>0.00946930453625468</v>
      </c>
      <c r="S84" s="16">
        <f t="shared" si="29"/>
        <v>0.00946930453625468</v>
      </c>
      <c r="T84" s="14">
        <f t="shared" si="30"/>
        <v>36</v>
      </c>
      <c r="U84" s="17">
        <v>781</v>
      </c>
      <c r="V84" s="13">
        <f t="shared" si="31"/>
        <v>18</v>
      </c>
      <c r="W84" s="18">
        <f t="shared" si="32"/>
        <v>173</v>
      </c>
      <c r="X84" s="19">
        <f t="shared" si="33"/>
        <v>82</v>
      </c>
    </row>
    <row r="85" spans="1:24" ht="37.5" customHeight="1">
      <c r="A85" s="10" t="s">
        <v>106</v>
      </c>
      <c r="B85" s="11">
        <v>1055000</v>
      </c>
      <c r="C85" s="11">
        <v>33547</v>
      </c>
      <c r="D85" s="12">
        <f t="shared" si="17"/>
        <v>0.031798104265402846</v>
      </c>
      <c r="E85" s="13">
        <f t="shared" si="18"/>
        <v>32</v>
      </c>
      <c r="F85" s="11">
        <v>8909</v>
      </c>
      <c r="G85" s="12">
        <f t="shared" si="19"/>
        <v>0.26556771097266524</v>
      </c>
      <c r="H85" s="13">
        <f t="shared" si="20"/>
        <v>14</v>
      </c>
      <c r="I85" s="12">
        <f t="shared" si="21"/>
        <v>0.008444549763033176</v>
      </c>
      <c r="J85" s="13">
        <f t="shared" si="22"/>
        <v>11</v>
      </c>
      <c r="K85" s="11">
        <v>3949</v>
      </c>
      <c r="L85" s="12">
        <f t="shared" si="23"/>
        <v>0.003743127962085308</v>
      </c>
      <c r="M85" s="14">
        <f t="shared" si="24"/>
        <v>7</v>
      </c>
      <c r="N85" s="12">
        <f t="shared" si="25"/>
        <v>0.4432596250982153</v>
      </c>
      <c r="O85" s="14">
        <f t="shared" si="26"/>
        <v>35</v>
      </c>
      <c r="P85" s="15">
        <v>6.5</v>
      </c>
      <c r="Q85" s="11">
        <f t="shared" si="27"/>
        <v>162308</v>
      </c>
      <c r="R85" s="12">
        <f t="shared" si="28"/>
        <v>0.02301916907306531</v>
      </c>
      <c r="S85" s="16">
        <f t="shared" si="29"/>
        <v>0.02301916907306531</v>
      </c>
      <c r="T85" s="14">
        <f t="shared" si="30"/>
        <v>15</v>
      </c>
      <c r="U85" s="17">
        <v>2606</v>
      </c>
      <c r="V85" s="13">
        <f t="shared" si="31"/>
        <v>49</v>
      </c>
      <c r="W85" s="18">
        <f t="shared" si="32"/>
        <v>163</v>
      </c>
      <c r="X85" s="19">
        <f t="shared" si="33"/>
        <v>83</v>
      </c>
    </row>
    <row r="86" spans="1:24" ht="37.5" customHeight="1">
      <c r="A86" s="10" t="s">
        <v>107</v>
      </c>
      <c r="B86" s="11">
        <v>1815614</v>
      </c>
      <c r="C86" s="11">
        <v>33915</v>
      </c>
      <c r="D86" s="12">
        <f t="shared" si="17"/>
        <v>0.018679631243204778</v>
      </c>
      <c r="E86" s="13">
        <f t="shared" si="18"/>
        <v>8</v>
      </c>
      <c r="F86" s="11">
        <v>13345</v>
      </c>
      <c r="G86" s="12">
        <f t="shared" si="19"/>
        <v>0.39348370927318294</v>
      </c>
      <c r="H86" s="13">
        <f t="shared" si="20"/>
        <v>41</v>
      </c>
      <c r="I86" s="12">
        <f t="shared" si="21"/>
        <v>0.007350130589431454</v>
      </c>
      <c r="J86" s="13">
        <f t="shared" si="22"/>
        <v>6</v>
      </c>
      <c r="K86" s="11">
        <v>5902</v>
      </c>
      <c r="L86" s="12">
        <f t="shared" si="23"/>
        <v>0.003250690950829857</v>
      </c>
      <c r="M86" s="14">
        <f t="shared" si="24"/>
        <v>4</v>
      </c>
      <c r="N86" s="12">
        <f t="shared" si="25"/>
        <v>0.44226301985762456</v>
      </c>
      <c r="O86" s="14">
        <f t="shared" si="26"/>
        <v>34</v>
      </c>
      <c r="P86" s="15">
        <v>17.5</v>
      </c>
      <c r="Q86" s="11">
        <f t="shared" si="27"/>
        <v>103750</v>
      </c>
      <c r="R86" s="12">
        <f t="shared" si="28"/>
        <v>0.01471423954044487</v>
      </c>
      <c r="S86" s="16">
        <f t="shared" si="29"/>
        <v>0.01471423954044487</v>
      </c>
      <c r="T86" s="14">
        <f t="shared" si="30"/>
        <v>26</v>
      </c>
      <c r="U86" s="17">
        <v>1959</v>
      </c>
      <c r="V86" s="13">
        <f t="shared" si="31"/>
        <v>36</v>
      </c>
      <c r="W86" s="18">
        <f t="shared" si="32"/>
        <v>155</v>
      </c>
      <c r="X86" s="19">
        <f t="shared" si="33"/>
        <v>84</v>
      </c>
    </row>
    <row r="87" spans="1:24" ht="37.5" customHeight="1">
      <c r="A87" s="26" t="s">
        <v>108</v>
      </c>
      <c r="B87" s="27">
        <v>715828</v>
      </c>
      <c r="C87" s="27">
        <v>9261</v>
      </c>
      <c r="D87" s="28">
        <f t="shared" si="17"/>
        <v>0.012937465424655084</v>
      </c>
      <c r="E87" s="29">
        <f t="shared" si="18"/>
        <v>3</v>
      </c>
      <c r="F87" s="27">
        <v>4082</v>
      </c>
      <c r="G87" s="28">
        <f t="shared" si="19"/>
        <v>0.4407731346506857</v>
      </c>
      <c r="H87" s="29">
        <f t="shared" si="20"/>
        <v>48</v>
      </c>
      <c r="I87" s="28">
        <f t="shared" si="21"/>
        <v>0.005702487189660086</v>
      </c>
      <c r="J87" s="29">
        <f t="shared" si="22"/>
        <v>2</v>
      </c>
      <c r="K87" s="27">
        <v>2261</v>
      </c>
      <c r="L87" s="28">
        <f t="shared" si="23"/>
        <v>0.0031585799940767895</v>
      </c>
      <c r="M87" s="30">
        <f t="shared" si="24"/>
        <v>3</v>
      </c>
      <c r="N87" s="28">
        <f t="shared" si="25"/>
        <v>0.5538951494365507</v>
      </c>
      <c r="O87" s="30">
        <f t="shared" si="26"/>
        <v>69</v>
      </c>
      <c r="P87" s="31">
        <v>4</v>
      </c>
      <c r="Q87" s="27">
        <f t="shared" si="27"/>
        <v>178957</v>
      </c>
      <c r="R87" s="28">
        <f t="shared" si="28"/>
        <v>0.025380396775319447</v>
      </c>
      <c r="S87" s="32">
        <f t="shared" si="29"/>
        <v>0.025380396775319447</v>
      </c>
      <c r="T87" s="30">
        <f t="shared" si="30"/>
        <v>13</v>
      </c>
      <c r="U87" s="33">
        <v>617</v>
      </c>
      <c r="V87" s="29">
        <f t="shared" si="31"/>
        <v>13</v>
      </c>
      <c r="W87" s="34">
        <f t="shared" si="32"/>
        <v>151</v>
      </c>
      <c r="X87" s="35">
        <f t="shared" si="33"/>
        <v>85</v>
      </c>
    </row>
  </sheetData>
  <sheetProtection/>
  <autoFilter ref="A2:X87">
    <sortState ref="A3:X87">
      <sortCondition sortBy="value" ref="X3:X87"/>
    </sortState>
  </autoFilter>
  <mergeCells count="1">
    <mergeCell ref="A1:A2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Dmitrii Maltsev</dc:creator>
  <cp:keywords/>
  <dc:description/>
  <cp:lastModifiedBy>pc</cp:lastModifiedBy>
  <dcterms:created xsi:type="dcterms:W3CDTF">2018-01-31T13:19:11Z</dcterms:created>
  <dcterms:modified xsi:type="dcterms:W3CDTF">2018-02-02T14:23:17Z</dcterms:modified>
  <cp:category/>
  <cp:version/>
  <cp:contentType/>
  <cp:contentStatus/>
</cp:coreProperties>
</file>